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1883D1B3-6657-48CE-A75E-3A9AAB93ADD9}"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externalReferences>
    <externalReference r:id="rId12"/>
    <externalReference r:id="rId13"/>
    <externalReference r:id="rId14"/>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Listes!$C$12:$C$19</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Print_Area" localSheetId="6">'S2 MCC'!$A$1:$S$38</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8" l="1"/>
  <c r="H13" i="18"/>
  <c r="H15" i="16"/>
  <c r="H13" i="16"/>
  <c r="H15" i="3"/>
  <c r="E13" i="12"/>
  <c r="C27" i="24"/>
  <c r="C26" i="24"/>
  <c r="C25" i="24"/>
  <c r="C24" i="24"/>
  <c r="C23" i="24"/>
  <c r="C22" i="24"/>
  <c r="C20" i="24"/>
  <c r="C19" i="24"/>
  <c r="C38" i="23"/>
  <c r="C30" i="23"/>
  <c r="C25" i="23"/>
  <c r="C24" i="23"/>
  <c r="C23" i="23"/>
  <c r="C22" i="23"/>
  <c r="C21" i="23"/>
  <c r="C20" i="23"/>
  <c r="C19" i="23"/>
  <c r="C27" i="22"/>
  <c r="C26" i="22"/>
  <c r="C25" i="22"/>
  <c r="C24" i="22"/>
  <c r="C23" i="22"/>
  <c r="C22" i="22"/>
  <c r="C21" i="22"/>
  <c r="C20" i="22"/>
  <c r="C19" i="22"/>
  <c r="C38" i="4"/>
  <c r="C37" i="4"/>
  <c r="C36" i="4"/>
  <c r="C35" i="4"/>
  <c r="C34" i="4"/>
  <c r="C33" i="4"/>
  <c r="C32" i="4"/>
  <c r="C31" i="4"/>
  <c r="C30" i="4"/>
  <c r="C29" i="4"/>
  <c r="C28" i="4"/>
  <c r="C27" i="4"/>
  <c r="C26" i="4"/>
  <c r="C25" i="4"/>
  <c r="C23" i="4"/>
  <c r="C22" i="4"/>
  <c r="C21" i="4"/>
  <c r="C19" i="4"/>
  <c r="E10" i="24"/>
  <c r="E10" i="23"/>
  <c r="E10" i="22"/>
  <c r="E10" i="12"/>
  <c r="E10" i="4"/>
  <c r="E10" i="3"/>
  <c r="E10" i="18"/>
  <c r="E10" i="16"/>
  <c r="H5" i="21"/>
  <c r="C2" i="2" l="1"/>
  <c r="W18" i="21" l="1"/>
  <c r="T18" i="21"/>
  <c r="Q18" i="21"/>
  <c r="N18" i="21"/>
  <c r="C39" i="24" l="1"/>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B27" i="24"/>
  <c r="A27" i="24"/>
  <c r="B26" i="24"/>
  <c r="A26" i="24"/>
  <c r="B25" i="24"/>
  <c r="A25" i="24"/>
  <c r="B24" i="24"/>
  <c r="A24" i="24"/>
  <c r="B23" i="24"/>
  <c r="A23" i="24"/>
  <c r="B22" i="24"/>
  <c r="A22" i="24"/>
  <c r="B21" i="24"/>
  <c r="A21" i="24"/>
  <c r="B20" i="24"/>
  <c r="A20" i="24"/>
  <c r="B19" i="24"/>
  <c r="A19" i="24"/>
  <c r="B15" i="24"/>
  <c r="B13" i="24"/>
  <c r="E15" i="24"/>
  <c r="H15" i="24"/>
  <c r="H7" i="24"/>
  <c r="E7" i="24"/>
  <c r="B7" i="24"/>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B27" i="22"/>
  <c r="A27" i="22"/>
  <c r="B26" i="22"/>
  <c r="A26" i="22"/>
  <c r="B25" i="22"/>
  <c r="A25" i="22"/>
  <c r="B24" i="22"/>
  <c r="A24" i="22"/>
  <c r="B23" i="22"/>
  <c r="A23" i="22"/>
  <c r="B22" i="22"/>
  <c r="A22" i="22"/>
  <c r="B21" i="22"/>
  <c r="A21" i="22"/>
  <c r="B20" i="22"/>
  <c r="A20" i="22"/>
  <c r="B19" i="22"/>
  <c r="A19" i="22"/>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B38" i="23"/>
  <c r="A38" i="23"/>
  <c r="B37" i="23"/>
  <c r="A37" i="23"/>
  <c r="B36" i="23"/>
  <c r="A36" i="23"/>
  <c r="B35" i="23"/>
  <c r="A35" i="23"/>
  <c r="B34" i="23"/>
  <c r="A34" i="23"/>
  <c r="B33" i="23"/>
  <c r="A33" i="23"/>
  <c r="B32" i="23"/>
  <c r="A32" i="23"/>
  <c r="B31" i="23"/>
  <c r="A31" i="23"/>
  <c r="B30" i="23"/>
  <c r="A30" i="23"/>
  <c r="B29" i="23"/>
  <c r="A29" i="23"/>
  <c r="B28" i="23"/>
  <c r="A28" i="23"/>
  <c r="B27" i="23"/>
  <c r="A27" i="23"/>
  <c r="B26" i="23"/>
  <c r="A26" i="23"/>
  <c r="B25" i="23"/>
  <c r="A25" i="23"/>
  <c r="B24" i="23"/>
  <c r="A24" i="23"/>
  <c r="B23" i="23"/>
  <c r="A23" i="23"/>
  <c r="B22" i="23"/>
  <c r="A22" i="23"/>
  <c r="B21" i="23"/>
  <c r="A21" i="23"/>
  <c r="B20" i="23"/>
  <c r="A20"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l="1"/>
  <c r="G5" i="21"/>
  <c r="G18" i="21" s="1"/>
  <c r="L18" i="21"/>
  <c r="A5" i="21"/>
  <c r="A18" i="21" s="1"/>
  <c r="J5" i="21"/>
  <c r="J18" i="21" s="1"/>
  <c r="J20" i="21" s="1"/>
  <c r="D5" i="21"/>
  <c r="D7" i="21" s="1"/>
  <c r="K18" i="21"/>
  <c r="I18" i="21"/>
  <c r="H18" i="21"/>
  <c r="C18" i="21"/>
  <c r="B18" i="21"/>
  <c r="E18" i="21"/>
  <c r="G7" i="21" l="1"/>
  <c r="A7" i="21"/>
  <c r="J7" i="21"/>
  <c r="D18" i="21"/>
  <c r="D20" i="21" s="1"/>
  <c r="A20" i="21"/>
  <c r="G20" i="21"/>
  <c r="A10" i="21" l="1"/>
  <c r="A22" i="21"/>
  <c r="G10" i="21"/>
  <c r="G22" i="21"/>
  <c r="E13" i="24" l="1"/>
  <c r="E7" i="18"/>
  <c r="B7" i="18"/>
  <c r="E13" i="23"/>
  <c r="E7" i="16"/>
  <c r="B7" i="16"/>
  <c r="E13" i="22" l="1"/>
  <c r="B13" i="12"/>
  <c r="B13" i="22" s="1"/>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23" i="4"/>
  <c r="A20" i="4"/>
  <c r="A21" i="4"/>
  <c r="A22" i="4"/>
  <c r="A19" i="4"/>
  <c r="C39" i="4"/>
  <c r="C40" i="4"/>
  <c r="C41" i="4"/>
  <c r="C42" i="4"/>
  <c r="C43" i="4"/>
  <c r="C44" i="4"/>
  <c r="C45" i="4"/>
  <c r="C46" i="4"/>
  <c r="C47" i="4"/>
  <c r="C48" i="4"/>
  <c r="C49" i="4"/>
  <c r="C50" i="4"/>
  <c r="B7" i="3"/>
  <c r="E7" i="3"/>
  <c r="B7" i="4"/>
  <c r="E7" i="4" l="1"/>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23" i="4"/>
  <c r="H7" i="18" l="1"/>
  <c r="H7" i="16"/>
  <c r="H7" i="12"/>
  <c r="H7" i="3"/>
  <c r="H7" i="4"/>
</calcChain>
</file>

<file path=xl/sharedStrings.xml><?xml version="1.0" encoding="utf-8"?>
<sst xmlns="http://schemas.openxmlformats.org/spreadsheetml/2006/main" count="1448" uniqueCount="544">
  <si>
    <t>Type contrôle</t>
  </si>
  <si>
    <t>CCI (CC Intégral)</t>
  </si>
  <si>
    <t>CT (Contrôle terminal)</t>
  </si>
  <si>
    <t>CC&amp;CT</t>
  </si>
  <si>
    <t>Psychologie</t>
  </si>
  <si>
    <t>Nature contrôle</t>
  </si>
  <si>
    <t>Écrit</t>
  </si>
  <si>
    <t>Oral</t>
  </si>
  <si>
    <t>Rapport/Mémoire</t>
  </si>
  <si>
    <t>Pratique sportive</t>
  </si>
  <si>
    <t>Nature ELP</t>
  </si>
  <si>
    <t>COMPOSANTE</t>
  </si>
  <si>
    <t>MENTION</t>
  </si>
  <si>
    <t>CODE DIPLÔME</t>
  </si>
  <si>
    <t>COMPENSATION</t>
  </si>
  <si>
    <t>Les MCC déterminent le mode de compensation entre UE, semestre et année ainsi que la possibilité d’une note éliminatoire.</t>
  </si>
  <si>
    <t>Obtention des UE</t>
  </si>
  <si>
    <t>Obtention du Semestre</t>
  </si>
  <si>
    <t>Obtention de l'Année</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</si>
  <si>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</si>
  <si>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</si>
  <si>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</si>
  <si>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</si>
  <si>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Année </t>
  </si>
  <si>
    <t>Semestre</t>
  </si>
  <si>
    <t xml:space="preserve">Code Année : </t>
  </si>
  <si>
    <t>Statut</t>
  </si>
  <si>
    <t>Code Apogée</t>
  </si>
  <si>
    <t>ECTS</t>
  </si>
  <si>
    <t>Heure CM</t>
  </si>
  <si>
    <t>Heure TD</t>
  </si>
  <si>
    <t>Heure TP</t>
  </si>
  <si>
    <t>Obligatoire</t>
  </si>
  <si>
    <t>UE</t>
  </si>
  <si>
    <t>ECUE</t>
  </si>
  <si>
    <t xml:space="preserve">Nature </t>
  </si>
  <si>
    <t xml:space="preserve">Libellé </t>
  </si>
  <si>
    <t xml:space="preserve">Coefficient </t>
  </si>
  <si>
    <t>Notes attendues</t>
  </si>
  <si>
    <t>Résultat attendu: (ACQ/AJ)</t>
  </si>
  <si>
    <t xml:space="preserve">Capitalisable </t>
  </si>
  <si>
    <t>Compensable</t>
  </si>
  <si>
    <t xml:space="preserve">Type de contrôle </t>
  </si>
  <si>
    <t xml:space="preserve">Si CC&amp;CT coef du CT </t>
  </si>
  <si>
    <t>Nbre d'évalution minimum</t>
  </si>
  <si>
    <t xml:space="preserve">Durée </t>
  </si>
  <si>
    <t xml:space="preserve">Modalités de mise en œuvre </t>
  </si>
  <si>
    <t>1ère session</t>
  </si>
  <si>
    <t xml:space="preserve">Contrôle continu </t>
  </si>
  <si>
    <t xml:space="preserve">Contrôle Terminal </t>
  </si>
  <si>
    <t xml:space="preserve">Seconde Chance </t>
  </si>
  <si>
    <t>Format d'évaluation</t>
  </si>
  <si>
    <t>Langues, littératures et civilisations étrangères et régionales (LLCER)</t>
  </si>
  <si>
    <t>Lettres</t>
  </si>
  <si>
    <t>Informatique</t>
  </si>
  <si>
    <t>Code Semestre :</t>
  </si>
  <si>
    <t>Note éliminatoire/ Note seuil</t>
  </si>
  <si>
    <t>Niveau</t>
  </si>
  <si>
    <t>Type</t>
  </si>
  <si>
    <t>CNU</t>
  </si>
  <si>
    <t>Droit public</t>
  </si>
  <si>
    <t>Régime d'inscription</t>
  </si>
  <si>
    <t>OPTION</t>
  </si>
  <si>
    <t>Libellé ELP</t>
  </si>
  <si>
    <t>Formation Porteuse</t>
  </si>
  <si>
    <t>Mutualisation</t>
  </si>
  <si>
    <t>Porteuse</t>
  </si>
  <si>
    <t>Portée</t>
  </si>
  <si>
    <t>Diplôme</t>
  </si>
  <si>
    <t>Parcours type</t>
  </si>
  <si>
    <t xml:space="preserve">Code année </t>
  </si>
  <si>
    <t>Code semestre</t>
  </si>
  <si>
    <t>BLOC</t>
  </si>
  <si>
    <t>Parcours Pédagogique</t>
  </si>
  <si>
    <t>Création</t>
  </si>
  <si>
    <t>Modification</t>
  </si>
  <si>
    <t>Fermeture</t>
  </si>
  <si>
    <t>Facultatif</t>
  </si>
  <si>
    <t>Complémentaire</t>
  </si>
  <si>
    <t>LEXSOCIETE</t>
  </si>
  <si>
    <t>INSPE</t>
  </si>
  <si>
    <t>IAE</t>
  </si>
  <si>
    <t>IDPD</t>
  </si>
  <si>
    <t>ELMI</t>
  </si>
  <si>
    <t xml:space="preserve">POLYTECH SOPHIA </t>
  </si>
  <si>
    <t>HEALTHY</t>
  </si>
  <si>
    <t>Administration et liquidation d'entreprises en difficulté</t>
  </si>
  <si>
    <t>Métiers de l'enseignement de l'éducation et de la formation (MEEF), 1er degré</t>
  </si>
  <si>
    <t>Management et commerce international</t>
  </si>
  <si>
    <t>Droit international et européen</t>
  </si>
  <si>
    <t>Innovation, entreprise et société</t>
  </si>
  <si>
    <t>Français Langue Etrangère (FLE)</t>
  </si>
  <si>
    <t>Sciences du vivant</t>
  </si>
  <si>
    <t>STAPS: Activité  physique adaptée et santé</t>
  </si>
  <si>
    <t>Métiers de l'enseignement de l'éducation et de la formation (MEEF), pratiques  et ingénierie de la formation</t>
  </si>
  <si>
    <t>Gestion de patrimoine</t>
  </si>
  <si>
    <t>Monnaie, banque, finance, assurance</t>
  </si>
  <si>
    <t>Arts</t>
  </si>
  <si>
    <t>Gestion de l'environnement</t>
  </si>
  <si>
    <t>Ingénierie de la santé</t>
  </si>
  <si>
    <t>STAPS: Entrainement et optimisation de la performance  sportive</t>
  </si>
  <si>
    <t>Droit privé</t>
  </si>
  <si>
    <t>Métiers de l'enseignement de l'éducation et de la formation (MEEF), encadrement éducatif</t>
  </si>
  <si>
    <t>Comptabilité - contrôle - audit</t>
  </si>
  <si>
    <t>Gestion des ressources humaines</t>
  </si>
  <si>
    <t>Humanités et industries créatives</t>
  </si>
  <si>
    <t>Management du sport</t>
  </si>
  <si>
    <t>Droit notarial</t>
  </si>
  <si>
    <t>Métiers de l'enseignement de l'éducation et de la formation (MEEF), 2e degré</t>
  </si>
  <si>
    <t>Contrôle de gestion et audit organisationnel</t>
  </si>
  <si>
    <t>Economie des organisations</t>
  </si>
  <si>
    <t>Information, communication</t>
  </si>
  <si>
    <t>Électronique,  énergie électrique, automatique</t>
  </si>
  <si>
    <t>Droit des affaires</t>
  </si>
  <si>
    <t>Langues étrangères appliquées (LEA)</t>
  </si>
  <si>
    <t>Méthodes informatiques appliquées à la gestion des entreprises</t>
  </si>
  <si>
    <t xml:space="preserve">Science politique           </t>
  </si>
  <si>
    <t>Management</t>
  </si>
  <si>
    <t>Tourisme</t>
  </si>
  <si>
    <t>Mathématiques et applications</t>
  </si>
  <si>
    <t>Sciences et génie des matériaux</t>
  </si>
  <si>
    <t>Economie</t>
  </si>
  <si>
    <t>Civilisations, cultures et sociétés</t>
  </si>
  <si>
    <t>Chimie moléculaire</t>
  </si>
  <si>
    <t>Sciences sociales</t>
  </si>
  <si>
    <t>Physique fondamentale et applications</t>
  </si>
  <si>
    <t>Sciences cognitives</t>
  </si>
  <si>
    <t>Sciences de la Terre et des planètes, environnement</t>
  </si>
  <si>
    <t>Mention</t>
  </si>
  <si>
    <t>Codage
Diplôme</t>
  </si>
  <si>
    <t>PMAPA18</t>
  </si>
  <si>
    <t>PMEOS18</t>
  </si>
  <si>
    <t>SMVIE18</t>
  </si>
  <si>
    <t>MMISA18</t>
  </si>
  <si>
    <t>SMISA18</t>
  </si>
  <si>
    <t>IMECO18</t>
  </si>
  <si>
    <t>IMIES18</t>
  </si>
  <si>
    <t>IMMBF18</t>
  </si>
  <si>
    <t>IMGRH18</t>
  </si>
  <si>
    <t>IMEOR18</t>
  </si>
  <si>
    <t>IMMCI18</t>
  </si>
  <si>
    <t>GMGDP18</t>
  </si>
  <si>
    <t>GMCCA18</t>
  </si>
  <si>
    <t>GMGAO18</t>
  </si>
  <si>
    <t>GMMGT18</t>
  </si>
  <si>
    <t>IMTOU18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</si>
  <si>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</si>
  <si>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</si>
  <si>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</si>
  <si>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</si>
  <si>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</si>
  <si>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</si>
  <si>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</si>
  <si>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</si>
  <si>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</si>
  <si>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</si>
  <si>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</si>
  <si>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</si>
  <si>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</si>
  <si>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</si>
  <si>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</si>
  <si>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</si>
  <si>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</si>
  <si>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</si>
  <si>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</si>
  <si>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</si>
  <si>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</si>
  <si>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HMNSC18</t>
  </si>
  <si>
    <t>EMFOR18</t>
  </si>
  <si>
    <t>SMFOR18</t>
  </si>
  <si>
    <t>SMELE18</t>
  </si>
  <si>
    <t>SMAGE18</t>
  </si>
  <si>
    <t>SMMAT18</t>
  </si>
  <si>
    <t>SMDES18</t>
  </si>
  <si>
    <t>SMCMO18</t>
  </si>
  <si>
    <t>SMGEN18</t>
  </si>
  <si>
    <t>EMGEN18</t>
  </si>
  <si>
    <t>SMPHY18</t>
  </si>
  <si>
    <t>SMTEP18</t>
  </si>
  <si>
    <t>PMMSP18</t>
  </si>
  <si>
    <t>Session M1</t>
  </si>
  <si>
    <t>Session M2</t>
  </si>
  <si>
    <t xml:space="preserve">Type Diplôme : Master M1 &amp; M2 </t>
  </si>
  <si>
    <t xml:space="preserve">1ère année </t>
  </si>
  <si>
    <t>Semestre 1</t>
  </si>
  <si>
    <t>Semestre 2</t>
  </si>
  <si>
    <t>2ème Année</t>
  </si>
  <si>
    <t>Semestre 3</t>
  </si>
  <si>
    <t>Session</t>
  </si>
  <si>
    <t>Semestre 4</t>
  </si>
  <si>
    <t>Heures Valorisées</t>
  </si>
  <si>
    <t xml:space="preserve">Heure Pédagogique </t>
  </si>
  <si>
    <t>Total</t>
  </si>
  <si>
    <t>Heure Porté par la maquette</t>
  </si>
  <si>
    <t>Mutualisation Porteuse</t>
  </si>
  <si>
    <t>Heures Valorisées Année 1</t>
  </si>
  <si>
    <t>Heures Valorisées Année 2</t>
  </si>
  <si>
    <t>Langues</t>
  </si>
  <si>
    <t>Seuil de compensation</t>
  </si>
  <si>
    <t>Conservation note</t>
  </si>
  <si>
    <t xml:space="preserve">Code diplôme </t>
  </si>
  <si>
    <t xml:space="preserve">Composante </t>
  </si>
  <si>
    <t>Code diplôme</t>
  </si>
  <si>
    <t xml:space="preserve">Semestre </t>
  </si>
  <si>
    <t>Composante</t>
  </si>
  <si>
    <t>Observations / Remarques
ex: Intervention à titre gracieux / Capacité d'accueil max</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</si>
  <si>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</si>
  <si>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</si>
  <si>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</si>
  <si>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</si>
  <si>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</si>
  <si>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</si>
  <si>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</si>
  <si>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</si>
  <si>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</si>
  <si>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</si>
  <si>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</si>
  <si>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</si>
  <si>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</si>
  <si>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</si>
  <si>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</si>
  <si>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</si>
  <si>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</si>
  <si>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</si>
  <si>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</si>
  <si>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</si>
  <si>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</si>
  <si>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</si>
  <si>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</si>
  <si>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</si>
  <si>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</si>
  <si>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</si>
  <si>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</si>
  <si>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</si>
  <si>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</si>
  <si>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</si>
  <si>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</si>
  <si>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</si>
  <si>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</si>
  <si>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</si>
  <si>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</si>
  <si>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</si>
  <si>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</si>
  <si>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</si>
  <si>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</si>
  <si>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</si>
  <si>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</si>
  <si>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</si>
  <si>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</si>
  <si>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</si>
  <si>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</si>
  <si>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</si>
  <si>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</si>
  <si>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</si>
  <si>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</si>
  <si>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</si>
  <si>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</si>
  <si>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</si>
  <si>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</si>
  <si>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</si>
  <si>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</si>
  <si>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</si>
  <si>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</si>
  <si>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Commentaires</t>
  </si>
  <si>
    <t>Seuil de compensation /20</t>
  </si>
  <si>
    <t>Heures Maquette</t>
  </si>
  <si>
    <t>Heures Maquette Année 1</t>
  </si>
  <si>
    <t>Heures Maquette Année 2</t>
  </si>
  <si>
    <t>Écrit/Pratique</t>
  </si>
  <si>
    <t>Initiale Hors-Apprentissage / Formation Continue / Formation Permanente</t>
  </si>
  <si>
    <t>Contrat d'Apprentissage/ Contrat de Professionnalisation</t>
  </si>
  <si>
    <t>Sciences du langage</t>
  </si>
  <si>
    <t>SPECTRUM</t>
  </si>
  <si>
    <t>LIFE</t>
  </si>
  <si>
    <t>ODYSSEE</t>
  </si>
  <si>
    <t>DS4H</t>
  </si>
  <si>
    <t>CREATES</t>
  </si>
  <si>
    <t>_Antenne</t>
  </si>
  <si>
    <t>DS4H_Antenne</t>
  </si>
  <si>
    <t>CREATES_Antenne</t>
  </si>
  <si>
    <t>GEORGES MELIES</t>
  </si>
  <si>
    <t>ELMI_Antenne</t>
  </si>
  <si>
    <t>SOPHIA</t>
  </si>
  <si>
    <t>TROTABAS</t>
  </si>
  <si>
    <t>HEALTHY_Antenne</t>
  </si>
  <si>
    <t>VALROSE</t>
  </si>
  <si>
    <t>CARLONE</t>
  </si>
  <si>
    <t>PASTEUR</t>
  </si>
  <si>
    <t>SJA</t>
  </si>
  <si>
    <t>IMREDD</t>
  </si>
  <si>
    <t>SPECTRUM_Antenne</t>
  </si>
  <si>
    <t>GRASSE</t>
  </si>
  <si>
    <t>ODYSSEE_Antenne</t>
  </si>
  <si>
    <t>LEXSOCIETE_Antenne</t>
  </si>
  <si>
    <t>Histoire, civilisation et patrimoine</t>
  </si>
  <si>
    <t>Ville et environnements urbains</t>
  </si>
  <si>
    <t>Information et médiation scientifique et technique</t>
  </si>
  <si>
    <t xml:space="preserve">Sciences politiques   </t>
  </si>
  <si>
    <t xml:space="preserve">Pyschologie </t>
  </si>
  <si>
    <t>Sciences Politiques</t>
  </si>
  <si>
    <t>Droit International et droit européen</t>
  </si>
  <si>
    <t>Sciences de la terre et des planètes, environnement</t>
  </si>
  <si>
    <t>Parcours Type en Master 1</t>
  </si>
  <si>
    <t>Parcours Type en Master 2</t>
  </si>
  <si>
    <t>Management Sectoriel</t>
  </si>
  <si>
    <t>Code à créer dans Apogée</t>
  </si>
  <si>
    <t>Marketing Vente</t>
  </si>
  <si>
    <t>Management et Administration des entreprises</t>
  </si>
  <si>
    <t>Management et Commerce international</t>
  </si>
  <si>
    <t>GMMAE18</t>
  </si>
  <si>
    <t>GMMKT18</t>
  </si>
  <si>
    <t>GMMCI18</t>
  </si>
  <si>
    <t>Management et Commerce International</t>
  </si>
  <si>
    <t>UE 1 Interpréter l'environnement, anticiper et adapter</t>
  </si>
  <si>
    <t>MHI</t>
  </si>
  <si>
    <t>En commun avec M1 Mananagement Hôtellerie Internationale (HI) et Management Public Digital et Développement Durable (MAP 3D)</t>
  </si>
  <si>
    <t>1.1</t>
  </si>
  <si>
    <t>Éthique et responsabilité sociétale des organisations</t>
  </si>
  <si>
    <t>1.2</t>
  </si>
  <si>
    <t>Eco responsabilité managériale</t>
  </si>
  <si>
    <t>1.3</t>
  </si>
  <si>
    <t>Comportement organisationnel</t>
  </si>
  <si>
    <t>UE2 Identifier et expliquer  les modèles de développement</t>
  </si>
  <si>
    <t>En commun avec M1 Mananagement Hôtellerie Internationale (HI)</t>
  </si>
  <si>
    <t>2.1</t>
  </si>
  <si>
    <t>Economie internationale du tourisme</t>
  </si>
  <si>
    <t>Université Gustave Eiffel</t>
  </si>
  <si>
    <t>En commun avec Université Gustave Eiffel et M1 Mananagement Hôtellerie Internationale (HI)</t>
  </si>
  <si>
    <t>2.2</t>
  </si>
  <si>
    <t>Fondamentaux du tourisme</t>
  </si>
  <si>
    <t>2.3</t>
  </si>
  <si>
    <t>Financial and Managerial accounting for non financial  [EN]</t>
  </si>
  <si>
    <t>Anglais</t>
  </si>
  <si>
    <t>UE3 Concevoir et organiser une démarche managériale</t>
  </si>
  <si>
    <t>3.1</t>
  </si>
  <si>
    <t>Management des ressources humaines</t>
  </si>
  <si>
    <t>3.2</t>
  </si>
  <si>
    <t>Management de projet</t>
  </si>
  <si>
    <t>3.3</t>
  </si>
  <si>
    <t>Management interculturel</t>
  </si>
  <si>
    <t>UE4 Analyser et discuter les données</t>
  </si>
  <si>
    <t>4.1</t>
  </si>
  <si>
    <t>Community Management et Trafic management/Community manager et e reputation</t>
  </si>
  <si>
    <t>4.2</t>
  </si>
  <si>
    <t>Techniques d'enquêtes et de traitement de données</t>
  </si>
  <si>
    <t>UE5 Définir et concevoir le management de l'art et de la culture</t>
  </si>
  <si>
    <t>5.1</t>
  </si>
  <si>
    <t>Initiation à l'art, au patrimoine et à la culture</t>
  </si>
  <si>
    <t>5.2</t>
  </si>
  <si>
    <t>Géohistoire culturelle des pratiques touristiques</t>
  </si>
  <si>
    <t>5.3</t>
  </si>
  <si>
    <t>Conception et pilotage de projets innovants (Plus Grand Musée de France/Artiste Invité)</t>
  </si>
  <si>
    <t>5.4</t>
  </si>
  <si>
    <t>Evènementiel et culture</t>
  </si>
  <si>
    <t>BONUS I (facultatif : max 0,25 points sur moyenne S1)</t>
  </si>
  <si>
    <t>Sport</t>
  </si>
  <si>
    <t>BMEBSPU1</t>
  </si>
  <si>
    <t>Engagement étudiant</t>
  </si>
  <si>
    <t>BMEBENU1</t>
  </si>
  <si>
    <t>Session Unique</t>
  </si>
  <si>
    <t>Chaque UE est définitivement acquise dès lors que l'étudiant(e) y a obtenu la moyenne générale (moyenne supérieure ou égale à 10/20). Au sein de chaque UE, il y a compensation entre les ECUE.</t>
  </si>
  <si>
    <t>Chaque semestre du Master est validé dès lors que l'étudiant(e) a obtenu la moyenne générale (moyenne supérieure ou égale à 10/20). Au cours de chaque semestre, il n'y pas de compensation entre les UE.</t>
  </si>
  <si>
    <t>Chaque année du Master est validée dès lors que l'étudiant(e) a obtenu la moyenne générale (moyenne supérieure ou égale à 10/20) à chaque semestre. Au cours de chaque année, il n'y pas de compensation entre les semestres.</t>
  </si>
  <si>
    <t>Pas de note éliminatoire / pas de note seuil</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</si>
  <si>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</si>
  <si>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Management de l'Art et de la Culture</t>
  </si>
  <si>
    <t>Entreprenariat</t>
  </si>
  <si>
    <t>BMEBETU1</t>
  </si>
  <si>
    <t>Culture</t>
  </si>
  <si>
    <t>BMEBCUU1</t>
  </si>
  <si>
    <t>OUI</t>
  </si>
  <si>
    <t>NON</t>
  </si>
  <si>
    <t>Unité 6 : Analyser les Pratiques professionnelles des milieux culturels</t>
  </si>
  <si>
    <t>6.1</t>
  </si>
  <si>
    <t>Presse écrite et audiovisuelle</t>
  </si>
  <si>
    <t>6.2</t>
  </si>
  <si>
    <t>Médiation culturelle</t>
  </si>
  <si>
    <t>7.1</t>
  </si>
  <si>
    <t>Initiation à la recherche et Méthodologie du mémoire</t>
  </si>
  <si>
    <t>7.2</t>
  </si>
  <si>
    <t>Conférences professionnelles</t>
  </si>
  <si>
    <t>7.3</t>
  </si>
  <si>
    <t>Certification en langues (Global Exam)</t>
  </si>
  <si>
    <t>Plateforme en ligne - pas de charge d'enseignement</t>
  </si>
  <si>
    <t>7.4</t>
  </si>
  <si>
    <t>Certification TOSA</t>
  </si>
  <si>
    <t>7.5</t>
  </si>
  <si>
    <t>8.1</t>
  </si>
  <si>
    <t>Histoire de l'art</t>
  </si>
  <si>
    <t>8.2</t>
  </si>
  <si>
    <t xml:space="preserve">Logistique des œuvres d'art </t>
  </si>
  <si>
    <t>8.3</t>
  </si>
  <si>
    <t>Patrimoine et culture</t>
  </si>
  <si>
    <t>9.1</t>
  </si>
  <si>
    <t>Stratégies, acteurs et enjeux de l'entreprise culturelle</t>
  </si>
  <si>
    <t>9.2</t>
  </si>
  <si>
    <t xml:space="preserve">Politiques et actions liées au patrimoine </t>
  </si>
  <si>
    <t>9.3</t>
  </si>
  <si>
    <t>Sociologie et étude des publics dans l'art et le tourisme culturel</t>
  </si>
  <si>
    <t>10.1</t>
  </si>
  <si>
    <t>Droit des affaires &amp; Droit de la propriété intellectuelle</t>
  </si>
  <si>
    <t>10.2</t>
  </si>
  <si>
    <t>Fiscalité de l'entreprise culturelle</t>
  </si>
  <si>
    <t>11.1</t>
  </si>
  <si>
    <t>Services marketing in the tourism industry</t>
  </si>
  <si>
    <t>11.2</t>
  </si>
  <si>
    <t>International sales and negotiation in the arts sector</t>
  </si>
  <si>
    <t>11.3</t>
  </si>
  <si>
    <t>Gestion d'une exposition et d'une collection muséale</t>
  </si>
  <si>
    <t>12.1</t>
  </si>
  <si>
    <t>Conception et montage d'une exposition</t>
  </si>
  <si>
    <t>12.2</t>
  </si>
  <si>
    <t>Leading sutainable organisation</t>
  </si>
  <si>
    <t>12.3</t>
  </si>
  <si>
    <t>Communication externe évènementielle</t>
  </si>
  <si>
    <t>12.4</t>
  </si>
  <si>
    <t>Commissariat d'exposition</t>
  </si>
  <si>
    <t>13.1</t>
  </si>
  <si>
    <t>﻿Conférences professionnelles et séminaires de recherche</t>
  </si>
  <si>
    <t>13.2</t>
  </si>
  <si>
    <t>﻿Organisation et réalisation de l'exposition-concours "Art &amp; Leadership"</t>
  </si>
  <si>
    <t>13.3</t>
  </si>
  <si>
    <t>13.4</t>
  </si>
  <si>
    <t>13.5</t>
  </si>
  <si>
    <t>BONUS II (facultatif : max 0,25 points sur moyenne S2)</t>
  </si>
  <si>
    <t>BMEBSPU2</t>
  </si>
  <si>
    <t>BMEBENU2</t>
  </si>
  <si>
    <t>BMEBETU2</t>
  </si>
  <si>
    <t>BMEBCUU2</t>
  </si>
  <si>
    <t>BONUS III (facultatif : max 0,25 points sur moyenne S3)</t>
  </si>
  <si>
    <t>BMEBSPU3</t>
  </si>
  <si>
    <t>BMEBENU3</t>
  </si>
  <si>
    <t>BMEBETU3</t>
  </si>
  <si>
    <t>BMEBCUU3</t>
  </si>
  <si>
    <t>BONUS IV (facultatif : max 0,25 points sur moyenne S4)</t>
  </si>
  <si>
    <t>BMEBSPU4</t>
  </si>
  <si>
    <t>BMEBENU4</t>
  </si>
  <si>
    <t>BMEBETU4</t>
  </si>
  <si>
    <t>BMEBCUU4</t>
  </si>
  <si>
    <t>Langues I</t>
  </si>
  <si>
    <t>IAE Engagement vie étudiante I</t>
  </si>
  <si>
    <t>IAE Engagement Responsable</t>
  </si>
  <si>
    <t>Langues II</t>
  </si>
  <si>
    <t>IAE Engagement vie étudiante II</t>
  </si>
  <si>
    <t>Langues III</t>
  </si>
  <si>
    <t>IAE Engagement vie étudiante III</t>
  </si>
  <si>
    <t>Langues IV</t>
  </si>
  <si>
    <t>IAE Engagement vie étudiante IV</t>
  </si>
  <si>
    <r>
      <t xml:space="preserve">Mission de professionalisation </t>
    </r>
    <r>
      <rPr>
        <sz val="11"/>
        <rFont val="Arial"/>
        <family val="2"/>
      </rPr>
      <t xml:space="preserve">
Alternance ou stage minimum de 4 mois
Mémoire de fin d'études</t>
    </r>
    <r>
      <rPr>
        <b/>
        <sz val="11"/>
        <rFont val="Arial"/>
        <family val="2"/>
      </rPr>
      <t xml:space="preserve">
</t>
    </r>
    <r>
      <rPr>
        <sz val="11"/>
        <rFont val="Arial"/>
        <family val="2"/>
      </rPr>
      <t>Soutenances</t>
    </r>
  </si>
  <si>
    <r>
      <t xml:space="preserve">Mission de professionalisation </t>
    </r>
    <r>
      <rPr>
        <sz val="11"/>
        <rFont val="Arial"/>
        <family val="2"/>
      </rPr>
      <t xml:space="preserve">
Alternance ou stage minimum de 4 mois
Mémoire de fin d'études</t>
    </r>
  </si>
  <si>
    <t>GMSMA1-400</t>
  </si>
  <si>
    <t>GMS1SMA</t>
  </si>
  <si>
    <t>Code Etape</t>
  </si>
  <si>
    <t>Code Semestre</t>
  </si>
  <si>
    <t>GMUSHIE1</t>
  </si>
  <si>
    <t>GMESHER1</t>
  </si>
  <si>
    <t>GMESHRM1</t>
  </si>
  <si>
    <t>GMESHCO1</t>
  </si>
  <si>
    <t>GMUSHMD1</t>
  </si>
  <si>
    <t>GMESHFT1</t>
  </si>
  <si>
    <t>GMESHFM1</t>
  </si>
  <si>
    <t>GMUSHCO1</t>
  </si>
  <si>
    <t>GMESHRH1</t>
  </si>
  <si>
    <t>GMESHMP1</t>
  </si>
  <si>
    <t>GMESHMI1</t>
  </si>
  <si>
    <t>GMUSHAD1</t>
  </si>
  <si>
    <t>GMESHCM1</t>
  </si>
  <si>
    <t>GMESHTE1</t>
  </si>
  <si>
    <t>GMUSAAP1</t>
  </si>
  <si>
    <t>GMESAAP1</t>
  </si>
  <si>
    <t>GMESAGC1</t>
  </si>
  <si>
    <t>GMESACP1</t>
  </si>
  <si>
    <t>GMESAEC1</t>
  </si>
  <si>
    <t>GMUSAPP2</t>
  </si>
  <si>
    <t>GMESAPE2</t>
  </si>
  <si>
    <t>GMESAMC2</t>
  </si>
  <si>
    <t>GMUSACP2</t>
  </si>
  <si>
    <t>GMESAIR2</t>
  </si>
  <si>
    <t>GMESACP2</t>
  </si>
  <si>
    <t>GMESAGE2</t>
  </si>
  <si>
    <t>GMESACT2</t>
  </si>
  <si>
    <t>GMESAMP2</t>
  </si>
  <si>
    <t>GMUSAC3</t>
  </si>
  <si>
    <t>GMESAHA3</t>
  </si>
  <si>
    <t>GMESALO3</t>
  </si>
  <si>
    <t>GMESAPC3</t>
  </si>
  <si>
    <t>GMUSAEE3</t>
  </si>
  <si>
    <t>GMESAEC3</t>
  </si>
  <si>
    <t>GMESAPA3</t>
  </si>
  <si>
    <t>GMESASE3</t>
  </si>
  <si>
    <t>GMUSADF3</t>
  </si>
  <si>
    <t>GMESAPI3</t>
  </si>
  <si>
    <t>GMESAFE3</t>
  </si>
  <si>
    <t>GMUSAOG3</t>
  </si>
  <si>
    <t>GMESATI3</t>
  </si>
  <si>
    <t>GMESASN3</t>
  </si>
  <si>
    <t>GMESAGE3</t>
  </si>
  <si>
    <t>GMUSAMC3</t>
  </si>
  <si>
    <t>GMESACM3</t>
  </si>
  <si>
    <t>GMESAEE3</t>
  </si>
  <si>
    <t>GMESACE3</t>
  </si>
  <si>
    <t>GMUSAMS4</t>
  </si>
  <si>
    <t>GMESACP4</t>
  </si>
  <si>
    <t>GMESAOR4</t>
  </si>
  <si>
    <t>GMESAGE4</t>
  </si>
  <si>
    <t>GMESACT4</t>
  </si>
  <si>
    <t>GMESAMP4</t>
  </si>
  <si>
    <t>GMSMA2 - 500</t>
  </si>
  <si>
    <t>GMS4SMA</t>
  </si>
  <si>
    <t>GMSMA2-500</t>
  </si>
  <si>
    <t>GMS2SMA</t>
  </si>
  <si>
    <t>GMESHEI1</t>
  </si>
  <si>
    <t>UE 7 : Concevoir un Projet professionnel et de recherche I</t>
  </si>
  <si>
    <t>UE 8 Expliquer les enjeux de l'Art et de la culture</t>
  </si>
  <si>
    <t>UE  9 Evaluer l'Environnement et la connaissance de l'entreprise culturelle</t>
  </si>
  <si>
    <t>UE  10 Appliquer le Droit et la fiscalité</t>
  </si>
  <si>
    <t>UE 11 Appliquer les outils de gestion et du Marketing</t>
  </si>
  <si>
    <t>UE  12 Mettre en pratique le Management et la communication</t>
  </si>
  <si>
    <t>UE 13 ﻿Mobiliser des savoirs hautement spécialisés</t>
  </si>
  <si>
    <t>GMS3SMA</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</si>
  <si>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</si>
  <si>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</si>
  <si>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</si>
  <si>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</si>
  <si>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</si>
  <si>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</si>
  <si>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</si>
  <si>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</si>
  <si>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</si>
  <si>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</si>
  <si>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</si>
  <si>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</si>
  <si>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</si>
  <si>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</si>
  <si>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</si>
  <si>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</si>
  <si>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</si>
  <si>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</si>
  <si>
    <t>GMSMA1</t>
  </si>
  <si>
    <t>GMSMA2</t>
  </si>
  <si>
    <t>GMESHLO3</t>
  </si>
  <si>
    <t>En commun avec M2 Mananagement Hôtellerie Internationale (HI)</t>
  </si>
  <si>
    <t>GMSEC24 - 400/500</t>
  </si>
  <si>
    <t>Cours neutralisé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</si>
</sst>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b/>
      <sz val="11"/>
      <color theme="1"/>
      <name val="Calibri"/>
      <family val="2"/>
      <scheme val="minor"/>
    </font>
    <font>
      <b/>
      <sz val="11"/>
      <color rgb="FF000000"/>
      <name val="Arial"/>
      <family val="2"/>
    </font>
    <font>
      <sz val="11"/>
      <name val="Arial"/>
      <family val="2"/>
    </font>
    <font>
      <sz val="10"/>
      <name val="Arial"/>
      <family val="2"/>
    </font>
    <font>
      <sz val="11"/>
      <color rgb="FF000000"/>
      <name val="Arial"/>
      <family val="2"/>
    </font>
    <font>
      <sz val="11"/>
      <name val="Calibri"/>
      <family val="2"/>
      <scheme val="minor"/>
    </font>
    <font>
      <sz val="11"/>
      <color theme="1"/>
      <name val="Arial"/>
      <family val="2"/>
    </font>
    <font>
      <sz val="10"/>
      <color theme="1"/>
      <name val="Calibri"/>
      <family val="2"/>
      <scheme val="minor"/>
    </font>
    <font>
      <sz val="11"/>
      <color rgb="FF000000"/>
      <name val="Calibri"/>
      <family val="2"/>
      <scheme val="minor"/>
    </font>
    <font>
      <sz val="9"/>
      <name val="Arial"/>
      <family val="2"/>
    </font>
    <font>
      <b/>
      <sz val="11"/>
      <color rgb="FFFF0000"/>
      <name val="Calibri"/>
      <family val="2"/>
      <scheme val="minor"/>
    </font>
    <font>
      <sz val="10"/>
      <color theme="1"/>
      <name val="Arial"/>
      <family val="2"/>
    </font>
    <font>
      <b/>
      <sz val="11"/>
      <name val="Arial"/>
      <family val="2"/>
    </font>
    <font>
      <sz val="12"/>
      <color theme="1"/>
      <name val="Calibri"/>
      <family val="2"/>
      <scheme val="minor"/>
    </font>
    <font>
      <b/>
      <sz val="11"/>
      <color rgb="FF000000"/>
      <name val="Calibri"/>
      <family val="2"/>
      <scheme val="minor"/>
    </font>
    <font>
      <b/>
      <sz val="12"/>
      <color theme="1"/>
      <name val="Arial"/>
      <family val="2"/>
    </font>
    <font>
      <sz val="12"/>
      <color theme="1"/>
      <name val="Arial"/>
      <family val="2"/>
    </font>
    <font>
      <sz val="12"/>
      <name val="Arial"/>
      <family val="2"/>
    </font>
    <font>
      <u/>
      <sz val="10"/>
      <color theme="10"/>
      <name val="Arial"/>
      <family val="2"/>
    </font>
    <font>
      <strike/>
      <sz val="11"/>
      <color rgb="FF000000"/>
      <name val="Arial"/>
      <family val="2"/>
    </font>
    <font>
      <strike/>
      <sz val="11"/>
      <color theme="1"/>
      <name val="Calibri"/>
      <family val="2"/>
      <scheme val="minor"/>
    </font>
    <font>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xf numFmtId="0" fontId="2" fillId="0" borderId="0" applyNumberFormat="0" applyFill="0" applyBorder="0" applyAlignment="0" applyProtection="0"/>
    <xf numFmtId="0" fontId="10" fillId="0" borderId="0"/>
    <xf numFmtId="164" fontId="10" fillId="0" borderId="0" applyFont="0" applyFill="0" applyBorder="0" applyAlignment="0" applyProtection="0"/>
    <xf numFmtId="0" fontId="25" fillId="0" borderId="0" applyNumberFormat="0" applyFill="0" applyBorder="0" applyAlignment="0" applyProtection="0">
      <alignment vertical="top"/>
      <protection locked="0"/>
    </xf>
    <xf numFmtId="9" fontId="10" fillId="0" borderId="0" applyFont="0" applyFill="0" applyBorder="0" applyAlignment="0" applyProtection="0"/>
    <xf numFmtId="0" fontId="25"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cellStyleXfs>
  <cellXfs count="191">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5"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5" fontId="5" fillId="0" borderId="0" xfId="0"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vertical="center" wrapText="1"/>
      <protection locked="0"/>
    </xf>
    <xf numFmtId="165"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5" fontId="0" fillId="0" borderId="1" xfId="0" applyNumberFormat="1" applyBorder="1" applyAlignment="1">
      <alignment horizontal="left" vertical="center"/>
    </xf>
    <xf numFmtId="0" fontId="15" fillId="0" borderId="1" xfId="0" applyFont="1" applyBorder="1" applyAlignment="1" applyProtection="1">
      <alignment horizontal="left"/>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18" fillId="0" borderId="1" xfId="0" applyFont="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21" fillId="0" borderId="1" xfId="0" applyFont="1" applyBorder="1" applyAlignment="1" applyProtection="1">
      <alignment horizontal="left"/>
      <protection locked="0"/>
    </xf>
    <xf numFmtId="0" fontId="7"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9" fillId="8" borderId="1" xfId="0" applyFont="1" applyFill="1" applyBorder="1" applyAlignment="1" applyProtection="1">
      <alignment vertical="center" wrapText="1"/>
      <protection locked="0"/>
    </xf>
    <xf numFmtId="0" fontId="9" fillId="8" borderId="1" xfId="0" applyFont="1" applyFill="1" applyBorder="1" applyAlignment="1" applyProtection="1">
      <alignment horizontal="left" vertical="center" wrapText="1"/>
      <protection locked="0"/>
    </xf>
    <xf numFmtId="0" fontId="22" fillId="8" borderId="1" xfId="0" applyFont="1" applyFill="1" applyBorder="1" applyAlignment="1" applyProtection="1">
      <alignment horizontal="left" vertical="center" wrapText="1"/>
      <protection locked="0"/>
    </xf>
    <xf numFmtId="0" fontId="23" fillId="8" borderId="1" xfId="0" applyFont="1" applyFill="1" applyBorder="1" applyAlignment="1" applyProtection="1">
      <alignment horizontal="left" vertical="center" wrapText="1"/>
      <protection locked="0"/>
    </xf>
    <xf numFmtId="0" fontId="24" fillId="8" borderId="1" xfId="0" applyFont="1" applyFill="1" applyBorder="1" applyAlignment="1" applyProtection="1">
      <alignment horizontal="left" vertical="center" wrapText="1"/>
      <protection locked="0"/>
    </xf>
    <xf numFmtId="0" fontId="10" fillId="8" borderId="1" xfId="0" applyFont="1" applyFill="1" applyBorder="1" applyAlignment="1" applyProtection="1">
      <alignment horizontal="left" vertical="center" wrapText="1"/>
      <protection locked="0"/>
    </xf>
    <xf numFmtId="0" fontId="14" fillId="8" borderId="1" xfId="0" applyFont="1" applyFill="1" applyBorder="1" applyAlignment="1" applyProtection="1">
      <alignment horizontal="left" vertical="center"/>
      <protection locked="0"/>
    </xf>
    <xf numFmtId="0" fontId="18" fillId="8" borderId="1"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wrapText="1"/>
      <protection locked="0"/>
    </xf>
    <xf numFmtId="0" fontId="0" fillId="8" borderId="0" xfId="0" applyFill="1" applyProtection="1">
      <protection locked="0"/>
    </xf>
    <xf numFmtId="0" fontId="1" fillId="0" borderId="1" xfId="0" applyFont="1" applyBorder="1" applyAlignment="1" applyProtection="1">
      <alignment horizontal="left" vertical="center" wrapText="1"/>
      <protection locked="0"/>
    </xf>
    <xf numFmtId="0" fontId="17" fillId="7" borderId="14" xfId="0" applyFont="1" applyFill="1" applyBorder="1" applyAlignment="1" applyProtection="1">
      <alignment horizontal="center" vertical="center" wrapText="1"/>
      <protection locked="0"/>
    </xf>
    <xf numFmtId="165" fontId="27" fillId="0" borderId="1" xfId="0" applyNumberFormat="1" applyFont="1" applyBorder="1" applyAlignment="1">
      <alignment horizontal="left" vertical="center"/>
    </xf>
    <xf numFmtId="0" fontId="17" fillId="7" borderId="1" xfId="0" applyFont="1" applyFill="1" applyBorder="1" applyAlignment="1" applyProtection="1">
      <alignment horizontal="center" vertical="center" wrapText="1"/>
      <protection locked="0"/>
    </xf>
    <xf numFmtId="0" fontId="12" fillId="0" borderId="1" xfId="0" applyFont="1" applyBorder="1" applyAlignment="1">
      <alignment horizontal="center" wrapText="1"/>
    </xf>
    <xf numFmtId="0" fontId="26" fillId="9" borderId="1" xfId="0" applyFont="1" applyFill="1" applyBorder="1" applyAlignment="1" applyProtection="1">
      <alignment horizontal="left"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left" vertical="center" wrapText="1"/>
      <protection locked="0"/>
    </xf>
    <xf numFmtId="0" fontId="1" fillId="9" borderId="1" xfId="0" applyFont="1" applyFill="1" applyBorder="1" applyAlignment="1" applyProtection="1">
      <alignment horizontal="center" vertical="center" wrapText="1"/>
      <protection locked="0"/>
    </xf>
    <xf numFmtId="0" fontId="27" fillId="9" borderId="1" xfId="0" applyFont="1"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15" fillId="0" borderId="1" xfId="0" applyFont="1" applyFill="1" applyBorder="1" applyAlignment="1" applyProtection="1">
      <alignment horizontal="left"/>
      <protection locked="0"/>
    </xf>
    <xf numFmtId="0" fontId="0" fillId="0" borderId="1" xfId="0"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2" fillId="0" borderId="14" xfId="0" applyFont="1" applyFill="1" applyBorder="1" applyAlignment="1">
      <alignment horizontal="center" vertical="center"/>
    </xf>
    <xf numFmtId="0" fontId="12" fillId="0" borderId="13" xfId="0" applyFont="1" applyFill="1" applyBorder="1" applyAlignment="1">
      <alignment horizontal="center" vertical="center"/>
    </xf>
    <xf numFmtId="0" fontId="0" fillId="0" borderId="3" xfId="0" applyBorder="1" applyAlignment="1">
      <alignment horizont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5" fontId="4" fillId="3" borderId="7" xfId="0" applyNumberFormat="1" applyFont="1" applyFill="1" applyBorder="1" applyAlignment="1">
      <alignment horizontal="center" vertical="center"/>
    </xf>
    <xf numFmtId="165" fontId="4" fillId="3" borderId="5" xfId="0" applyNumberFormat="1" applyFont="1" applyFill="1" applyBorder="1" applyAlignment="1">
      <alignment horizontal="center" vertical="center"/>
    </xf>
    <xf numFmtId="165" fontId="4" fillId="3" borderId="8" xfId="0" applyNumberFormat="1" applyFont="1" applyFill="1" applyBorder="1" applyAlignment="1">
      <alignment horizontal="center" vertical="center"/>
    </xf>
    <xf numFmtId="165" fontId="4" fillId="3" borderId="9" xfId="0" applyNumberFormat="1" applyFont="1" applyFill="1" applyBorder="1" applyAlignment="1">
      <alignment horizontal="center" vertical="center"/>
    </xf>
    <xf numFmtId="165" fontId="4" fillId="3" borderId="10" xfId="0" applyNumberFormat="1" applyFont="1" applyFill="1" applyBorder="1" applyAlignment="1">
      <alignment horizontal="center" vertical="center"/>
    </xf>
    <xf numFmtId="165" fontId="4" fillId="3" borderId="12" xfId="0" applyNumberFormat="1" applyFont="1" applyFill="1" applyBorder="1" applyAlignment="1">
      <alignment horizontal="center" vertical="center"/>
    </xf>
    <xf numFmtId="165" fontId="4" fillId="0" borderId="7"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4" fillId="0" borderId="10"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4" fillId="0" borderId="12" xfId="0" applyNumberFormat="1" applyFont="1" applyBorder="1" applyAlignment="1">
      <alignment horizontal="center" vertical="center"/>
    </xf>
    <xf numFmtId="0" fontId="20" fillId="0" borderId="1" xfId="0" applyFont="1" applyBorder="1" applyAlignment="1">
      <alignment horizontal="center" vertical="center"/>
    </xf>
    <xf numFmtId="165"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7" fillId="8" borderId="1" xfId="0" applyFont="1" applyFill="1" applyBorder="1" applyAlignment="1" applyProtection="1">
      <alignment horizontal="center" vertical="center"/>
      <protection locked="0"/>
    </xf>
    <xf numFmtId="0" fontId="28" fillId="0" borderId="1"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5"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5"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5" fontId="4" fillId="3" borderId="6" xfId="0" applyNumberFormat="1" applyFont="1" applyFill="1" applyBorder="1" applyAlignment="1">
      <alignment horizontal="left" vertical="center"/>
    </xf>
    <xf numFmtId="165" fontId="4" fillId="3" borderId="1" xfId="0" applyNumberFormat="1" applyFont="1" applyFill="1" applyBorder="1" applyAlignment="1">
      <alignment horizontal="left" vertical="center"/>
    </xf>
    <xf numFmtId="165"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5" fontId="7" fillId="8" borderId="1" xfId="0" applyNumberFormat="1" applyFont="1" applyFill="1" applyBorder="1" applyAlignment="1">
      <alignment horizontal="center" vertical="center"/>
    </xf>
  </cellXfs>
  <cellStyles count="9">
    <cellStyle name="Lien hypertexte" xfId="1" builtinId="8"/>
    <cellStyle name="Lien hypertexte 2" xfId="4" xr:uid="{5F66CBDD-BEDE-4136-B2A2-30524F8E2A7B}"/>
    <cellStyle name="Lien hypertexte 3" xfId="6" xr:uid="{6E5B3A58-A8C1-41E6-B3FC-15A522387DC4}"/>
    <cellStyle name="Milliers 2" xfId="3" xr:uid="{34AFB830-D2F6-4171-8B2B-E5A25E641485}"/>
    <cellStyle name="Normal" xfId="0" builtinId="0"/>
    <cellStyle name="Normal 2" xfId="2" xr:uid="{BF67F3F7-69E7-44E4-9E80-56B807368684}"/>
    <cellStyle name="Normal 2 2 2" xfId="7" xr:uid="{EA6DFB0D-8CDB-47A8-8D3E-B225FEAC8927}"/>
    <cellStyle name="Pourcentage 2" xfId="8" xr:uid="{9F304B72-6113-4124-846E-08360AE13EA2}"/>
    <cellStyle name="Pourcentage 3" xfId="5" xr:uid="{E524A367-F864-4813-AE05-88D7D4E58DD9}"/>
  </cellStyles>
  <dxfs count="374">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rgb="FFFFC0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rgb="FFFFC0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rgb="FFFFC0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rtage.univ-cotedazur.fr\IAE\SAG\DOCUMENTS\SCOLARITE\OFFRE%20DE%20FORMATION\OFFRE%2024-28\MAQUETTES\Maquettes%202025%202026\Mention%20Management%20Sectoriel\Maquette%20Management%20de%20l'Art%20et%20de%20la%20Culture%20-%2025-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E/SAG/DOCUMENTS/SCOLARITE/OFFRE%20DE%20FORMATION/OFFRE%2024-28/MAQUETTES/Mention%20Management%20Sectoriel/Template%20Master%20MAC%20finale%20revue%2012%20sep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AE/SAG/DOCUMENTS/SCOLARITE/OFFRE%20DE%20FORMATION/OFFRE%2024-28/Mod&#233;lisation/Codification%20Maquettes/Maquette%20Management%20de%20l'Art%20et%20de%20la%20Culture%20codifi&#233;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refreshError="1"/>
      <sheetData sheetId="1">
        <row r="7">
          <cell r="G7">
            <v>495</v>
          </cell>
          <cell r="J7">
            <v>140</v>
          </cell>
        </row>
        <row r="20">
          <cell r="A20">
            <v>142.5</v>
          </cell>
          <cell r="G20">
            <v>465</v>
          </cell>
          <cell r="J20">
            <v>80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sheetData sheetId="3">
        <row r="20">
          <cell r="F20" t="str">
            <v>Modification</v>
          </cell>
        </row>
      </sheetData>
      <sheetData sheetId="4"/>
      <sheetData sheetId="5"/>
      <sheetData sheetId="6"/>
      <sheetData sheetId="7">
        <row r="26">
          <cell r="F26" t="str">
            <v>Modification</v>
          </cell>
        </row>
      </sheetData>
      <sheetData sheetId="8"/>
      <sheetData sheetId="9">
        <row r="21">
          <cell r="F21" t="str">
            <v>Modification</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sheetData sheetId="3">
        <row r="13">
          <cell r="E13" t="str">
            <v>GMSMA1-400</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zoomScale="85" zoomScaleNormal="85" workbookViewId="0">
      <selection activeCell="C15" sqref="C15"/>
    </sheetView>
  </sheetViews>
  <sheetFormatPr baseColWidth="10"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48" bestFit="1" customWidth="1"/>
    <col min="8" max="8" width="26.7265625" bestFit="1" customWidth="1"/>
    <col min="9" max="9" width="57.453125" bestFit="1" customWidth="1"/>
    <col min="10" max="11" width="57.453125" customWidth="1"/>
    <col min="12" max="12" width="58.81640625" customWidth="1"/>
    <col min="15" max="15" width="98.54296875" bestFit="1" customWidth="1"/>
    <col min="16" max="16" width="24.453125" bestFit="1" customWidth="1"/>
  </cols>
  <sheetData>
    <row r="1" spans="1:16" x14ac:dyDescent="0.35">
      <c r="A1" s="17" t="s">
        <v>0</v>
      </c>
      <c r="B1" s="1" t="s">
        <v>5</v>
      </c>
      <c r="C1" s="17" t="s">
        <v>61</v>
      </c>
      <c r="D1" s="1" t="s">
        <v>10</v>
      </c>
      <c r="E1" s="17" t="s">
        <v>65</v>
      </c>
      <c r="F1" s="1" t="s">
        <v>26</v>
      </c>
      <c r="G1" s="1" t="s">
        <v>58</v>
      </c>
      <c r="O1" s="1" t="s">
        <v>128</v>
      </c>
      <c r="P1" s="1" t="s">
        <v>129</v>
      </c>
    </row>
    <row r="2" spans="1:16" x14ac:dyDescent="0.35">
      <c r="A2" s="17" t="s">
        <v>1</v>
      </c>
      <c r="B2" s="1" t="s">
        <v>6</v>
      </c>
      <c r="C2" s="17" t="s">
        <v>269</v>
      </c>
      <c r="D2" s="1" t="s">
        <v>33</v>
      </c>
      <c r="E2" s="17" t="s">
        <v>66</v>
      </c>
      <c r="F2" s="1" t="s">
        <v>74</v>
      </c>
      <c r="G2" s="1" t="s">
        <v>32</v>
      </c>
      <c r="O2" s="1" t="s">
        <v>93</v>
      </c>
      <c r="P2" s="1" t="s">
        <v>130</v>
      </c>
    </row>
    <row r="3" spans="1:16" x14ac:dyDescent="0.35">
      <c r="A3" s="17" t="s">
        <v>2</v>
      </c>
      <c r="B3" s="1" t="s">
        <v>7</v>
      </c>
      <c r="C3" s="17" t="s">
        <v>270</v>
      </c>
      <c r="D3" s="1" t="s">
        <v>34</v>
      </c>
      <c r="E3" s="17" t="s">
        <v>67</v>
      </c>
      <c r="F3" s="1" t="s">
        <v>75</v>
      </c>
      <c r="G3" s="1" t="s">
        <v>77</v>
      </c>
      <c r="O3" s="1" t="s">
        <v>100</v>
      </c>
      <c r="P3" s="1" t="s">
        <v>131</v>
      </c>
    </row>
    <row r="4" spans="1:16" x14ac:dyDescent="0.35">
      <c r="A4" s="17" t="s">
        <v>3</v>
      </c>
      <c r="B4" s="1" t="s">
        <v>268</v>
      </c>
      <c r="D4" s="1" t="s">
        <v>72</v>
      </c>
      <c r="F4" s="1" t="s">
        <v>76</v>
      </c>
      <c r="G4" s="1" t="s">
        <v>78</v>
      </c>
      <c r="O4" s="1" t="s">
        <v>92</v>
      </c>
      <c r="P4" s="1" t="s">
        <v>132</v>
      </c>
    </row>
    <row r="5" spans="1:16" x14ac:dyDescent="0.35">
      <c r="B5" s="1" t="s">
        <v>8</v>
      </c>
      <c r="D5" s="1" t="s">
        <v>62</v>
      </c>
      <c r="O5" s="1" t="s">
        <v>99</v>
      </c>
      <c r="P5" s="1" t="s">
        <v>133</v>
      </c>
    </row>
    <row r="6" spans="1:16" x14ac:dyDescent="0.35">
      <c r="B6" s="1" t="s">
        <v>9</v>
      </c>
      <c r="D6" s="1" t="s">
        <v>73</v>
      </c>
      <c r="O6" s="1" t="s">
        <v>99</v>
      </c>
      <c r="P6" s="1" t="s">
        <v>134</v>
      </c>
    </row>
    <row r="7" spans="1:16" x14ac:dyDescent="0.35">
      <c r="O7" s="1" t="s">
        <v>121</v>
      </c>
      <c r="P7" s="1" t="s">
        <v>135</v>
      </c>
    </row>
    <row r="8" spans="1:16" x14ac:dyDescent="0.35">
      <c r="O8" s="1" t="s">
        <v>90</v>
      </c>
      <c r="P8" s="1" t="s">
        <v>136</v>
      </c>
    </row>
    <row r="9" spans="1:16" x14ac:dyDescent="0.35">
      <c r="O9" s="1" t="s">
        <v>96</v>
      </c>
      <c r="P9" s="1" t="s">
        <v>137</v>
      </c>
    </row>
    <row r="10" spans="1:16" x14ac:dyDescent="0.35">
      <c r="O10" s="1" t="s">
        <v>104</v>
      </c>
      <c r="P10" s="1" t="s">
        <v>138</v>
      </c>
    </row>
    <row r="11" spans="1:16" x14ac:dyDescent="0.35">
      <c r="A11" s="1" t="s">
        <v>79</v>
      </c>
      <c r="B11" s="1" t="s">
        <v>80</v>
      </c>
      <c r="C11" s="1" t="s">
        <v>81</v>
      </c>
      <c r="D11" s="17" t="s">
        <v>82</v>
      </c>
      <c r="E11" s="17" t="s">
        <v>83</v>
      </c>
      <c r="F11" s="1" t="s">
        <v>276</v>
      </c>
      <c r="G11" s="26" t="s">
        <v>274</v>
      </c>
      <c r="H11" s="26" t="s">
        <v>84</v>
      </c>
      <c r="I11" s="1" t="s">
        <v>275</v>
      </c>
      <c r="J11" s="1" t="s">
        <v>272</v>
      </c>
      <c r="K11" s="1" t="s">
        <v>273</v>
      </c>
      <c r="L11" s="1" t="s">
        <v>85</v>
      </c>
      <c r="O11" s="1" t="s">
        <v>110</v>
      </c>
      <c r="P11" s="1" t="s">
        <v>139</v>
      </c>
    </row>
    <row r="12" spans="1:16" x14ac:dyDescent="0.35">
      <c r="A12" s="1" t="s">
        <v>86</v>
      </c>
      <c r="B12" s="17" t="s">
        <v>87</v>
      </c>
      <c r="C12" s="17" t="s">
        <v>312</v>
      </c>
      <c r="D12" s="17" t="s">
        <v>89</v>
      </c>
      <c r="E12" s="17" t="s">
        <v>90</v>
      </c>
      <c r="F12" s="1" t="s">
        <v>91</v>
      </c>
      <c r="G12" s="1" t="s">
        <v>122</v>
      </c>
      <c r="H12" s="26" t="s">
        <v>54</v>
      </c>
      <c r="I12" s="17" t="s">
        <v>54</v>
      </c>
      <c r="J12" s="1" t="s">
        <v>119</v>
      </c>
      <c r="K12" s="17" t="s">
        <v>92</v>
      </c>
      <c r="L12" s="1" t="s">
        <v>93</v>
      </c>
      <c r="O12" s="1" t="s">
        <v>88</v>
      </c>
      <c r="P12" s="1" t="s">
        <v>140</v>
      </c>
    </row>
    <row r="13" spans="1:16" x14ac:dyDescent="0.35">
      <c r="A13" s="1" t="s">
        <v>60</v>
      </c>
      <c r="B13" s="17" t="s">
        <v>94</v>
      </c>
      <c r="C13" s="1" t="s">
        <v>95</v>
      </c>
      <c r="E13" s="17" t="s">
        <v>96</v>
      </c>
      <c r="F13" s="1" t="s">
        <v>97</v>
      </c>
      <c r="G13" s="1" t="s">
        <v>124</v>
      </c>
      <c r="H13" s="26" t="s">
        <v>98</v>
      </c>
      <c r="I13" s="17" t="s">
        <v>112</v>
      </c>
      <c r="J13" s="1" t="s">
        <v>120</v>
      </c>
      <c r="L13" s="1" t="s">
        <v>100</v>
      </c>
      <c r="O13" s="1" t="s">
        <v>308</v>
      </c>
      <c r="P13" s="1" t="s">
        <v>311</v>
      </c>
    </row>
    <row r="14" spans="1:16" x14ac:dyDescent="0.35">
      <c r="A14" s="1" t="s">
        <v>101</v>
      </c>
      <c r="B14" s="17" t="s">
        <v>102</v>
      </c>
      <c r="C14" s="1" t="s">
        <v>103</v>
      </c>
      <c r="E14" s="17" t="s">
        <v>104</v>
      </c>
      <c r="F14" s="1" t="s">
        <v>105</v>
      </c>
      <c r="G14" s="1" t="s">
        <v>111</v>
      </c>
      <c r="I14" s="17" t="s">
        <v>115</v>
      </c>
      <c r="J14" s="1" t="s">
        <v>123</v>
      </c>
      <c r="L14" s="1" t="s">
        <v>106</v>
      </c>
      <c r="O14" s="1" t="s">
        <v>95</v>
      </c>
      <c r="P14" s="1" t="s">
        <v>141</v>
      </c>
    </row>
    <row r="15" spans="1:16" x14ac:dyDescent="0.35">
      <c r="A15" s="1" t="s">
        <v>107</v>
      </c>
      <c r="B15" s="17" t="s">
        <v>108</v>
      </c>
      <c r="C15" s="1" t="s">
        <v>109</v>
      </c>
      <c r="E15" s="17" t="s">
        <v>110</v>
      </c>
      <c r="F15" s="1" t="s">
        <v>114</v>
      </c>
      <c r="G15" s="1" t="s">
        <v>298</v>
      </c>
      <c r="J15" s="1" t="s">
        <v>98</v>
      </c>
      <c r="L15" s="1" t="s">
        <v>99</v>
      </c>
      <c r="O15" s="1" t="s">
        <v>103</v>
      </c>
      <c r="P15" s="1" t="s">
        <v>142</v>
      </c>
    </row>
    <row r="16" spans="1:16" x14ac:dyDescent="0.35">
      <c r="A16" s="1" t="s">
        <v>113</v>
      </c>
      <c r="C16" s="1" t="s">
        <v>306</v>
      </c>
      <c r="E16" s="17" t="s">
        <v>88</v>
      </c>
      <c r="F16" s="1" t="s">
        <v>52</v>
      </c>
      <c r="G16" s="1" t="s">
        <v>294</v>
      </c>
      <c r="J16" s="1" t="s">
        <v>125</v>
      </c>
      <c r="L16" s="1" t="s">
        <v>4</v>
      </c>
      <c r="O16" s="1" t="s">
        <v>109</v>
      </c>
      <c r="P16" s="1" t="s">
        <v>143</v>
      </c>
    </row>
    <row r="17" spans="1:16" x14ac:dyDescent="0.35">
      <c r="A17" s="1" t="s">
        <v>297</v>
      </c>
      <c r="C17" s="1" t="s">
        <v>117</v>
      </c>
      <c r="E17" s="17" t="s">
        <v>118</v>
      </c>
      <c r="F17" s="1" t="s">
        <v>53</v>
      </c>
      <c r="G17" s="1" t="s">
        <v>295</v>
      </c>
      <c r="J17" s="1" t="s">
        <v>127</v>
      </c>
      <c r="O17" s="1" t="s">
        <v>306</v>
      </c>
      <c r="P17" s="1" t="s">
        <v>310</v>
      </c>
    </row>
    <row r="18" spans="1:16" x14ac:dyDescent="0.35">
      <c r="C18" s="1" t="s">
        <v>307</v>
      </c>
      <c r="E18" s="17" t="s">
        <v>90</v>
      </c>
      <c r="F18" s="1" t="s">
        <v>126</v>
      </c>
      <c r="G18" s="1" t="s">
        <v>296</v>
      </c>
      <c r="O18" s="1" t="s">
        <v>117</v>
      </c>
      <c r="P18" s="1" t="s">
        <v>144</v>
      </c>
    </row>
    <row r="19" spans="1:16" x14ac:dyDescent="0.35">
      <c r="C19" s="1" t="s">
        <v>304</v>
      </c>
      <c r="E19" s="17" t="s">
        <v>121</v>
      </c>
      <c r="F19" s="1" t="s">
        <v>271</v>
      </c>
      <c r="G19" s="1" t="s">
        <v>299</v>
      </c>
      <c r="O19" s="1" t="s">
        <v>118</v>
      </c>
      <c r="P19" s="1" t="s">
        <v>145</v>
      </c>
    </row>
    <row r="20" spans="1:16" x14ac:dyDescent="0.35">
      <c r="G20" s="1" t="s">
        <v>300</v>
      </c>
      <c r="O20" s="1" t="s">
        <v>307</v>
      </c>
      <c r="P20" s="1" t="s">
        <v>309</v>
      </c>
    </row>
    <row r="21" spans="1:16" x14ac:dyDescent="0.35">
      <c r="G21" s="1" t="s">
        <v>301</v>
      </c>
      <c r="O21" s="1" t="s">
        <v>304</v>
      </c>
      <c r="P21" s="1" t="s">
        <v>305</v>
      </c>
    </row>
    <row r="22" spans="1:16" x14ac:dyDescent="0.35">
      <c r="G22" s="1" t="s">
        <v>98</v>
      </c>
      <c r="O22" s="1" t="s">
        <v>86</v>
      </c>
      <c r="P22" s="1" t="s">
        <v>146</v>
      </c>
    </row>
    <row r="23" spans="1:16" x14ac:dyDescent="0.35">
      <c r="O23" s="1" t="s">
        <v>60</v>
      </c>
      <c r="P23" s="1" t="s">
        <v>147</v>
      </c>
    </row>
    <row r="24" spans="1:16" x14ac:dyDescent="0.35">
      <c r="A24" s="1" t="s">
        <v>277</v>
      </c>
      <c r="O24" s="1" t="s">
        <v>101</v>
      </c>
      <c r="P24" s="1" t="s">
        <v>148</v>
      </c>
    </row>
    <row r="25" spans="1:16" x14ac:dyDescent="0.35">
      <c r="A25" s="1" t="s">
        <v>293</v>
      </c>
      <c r="B25" s="1" t="s">
        <v>281</v>
      </c>
      <c r="C25" s="1" t="s">
        <v>279</v>
      </c>
      <c r="D25" s="1" t="s">
        <v>292</v>
      </c>
      <c r="E25" s="1" t="s">
        <v>278</v>
      </c>
      <c r="F25" s="1" t="s">
        <v>290</v>
      </c>
      <c r="G25" s="1" t="s">
        <v>284</v>
      </c>
      <c r="O25" s="1" t="s">
        <v>107</v>
      </c>
      <c r="P25" s="1" t="s">
        <v>149</v>
      </c>
    </row>
    <row r="26" spans="1:16" x14ac:dyDescent="0.35">
      <c r="A26" s="1" t="s">
        <v>289</v>
      </c>
      <c r="B26" s="1" t="s">
        <v>282</v>
      </c>
      <c r="C26" s="17" t="s">
        <v>280</v>
      </c>
      <c r="D26" s="1" t="s">
        <v>288</v>
      </c>
      <c r="E26" s="44" t="s">
        <v>283</v>
      </c>
      <c r="F26" s="1" t="s">
        <v>291</v>
      </c>
      <c r="G26" s="1" t="s">
        <v>286</v>
      </c>
      <c r="O26" s="1" t="s">
        <v>113</v>
      </c>
      <c r="P26" s="1" t="s">
        <v>150</v>
      </c>
    </row>
    <row r="27" spans="1:16" x14ac:dyDescent="0.35">
      <c r="B27" s="1" t="s">
        <v>283</v>
      </c>
      <c r="C27" s="43"/>
      <c r="D27" s="1" t="s">
        <v>283</v>
      </c>
      <c r="E27" s="44" t="s">
        <v>285</v>
      </c>
      <c r="F27" s="1" t="s">
        <v>282</v>
      </c>
      <c r="G27" s="1" t="s">
        <v>287</v>
      </c>
      <c r="O27" s="1" t="s">
        <v>116</v>
      </c>
      <c r="P27" s="1" t="s">
        <v>151</v>
      </c>
    </row>
    <row r="28" spans="1:16" x14ac:dyDescent="0.35">
      <c r="D28" s="1" t="s">
        <v>285</v>
      </c>
      <c r="F28" s="1" t="s">
        <v>289</v>
      </c>
      <c r="G28" s="1" t="s">
        <v>288</v>
      </c>
      <c r="O28" s="1" t="s">
        <v>89</v>
      </c>
      <c r="P28" s="1" t="s">
        <v>152</v>
      </c>
    </row>
    <row r="29" spans="1:16" x14ac:dyDescent="0.35">
      <c r="D29" s="1" t="s">
        <v>289</v>
      </c>
      <c r="G29" s="1" t="s">
        <v>285</v>
      </c>
      <c r="O29" s="1" t="s">
        <v>87</v>
      </c>
      <c r="P29" s="1" t="s">
        <v>153</v>
      </c>
    </row>
    <row r="30" spans="1:16" x14ac:dyDescent="0.35">
      <c r="O30" s="1" t="s">
        <v>94</v>
      </c>
      <c r="P30" s="1" t="s">
        <v>154</v>
      </c>
    </row>
    <row r="31" spans="1:16" x14ac:dyDescent="0.35">
      <c r="O31" s="1" t="s">
        <v>102</v>
      </c>
      <c r="P31" s="1" t="s">
        <v>155</v>
      </c>
    </row>
    <row r="32" spans="1:16" x14ac:dyDescent="0.35">
      <c r="O32" s="1" t="s">
        <v>108</v>
      </c>
      <c r="P32" s="1" t="s">
        <v>156</v>
      </c>
    </row>
    <row r="33" spans="3:16" x14ac:dyDescent="0.35">
      <c r="O33" s="1" t="s">
        <v>91</v>
      </c>
      <c r="P33" s="1" t="s">
        <v>157</v>
      </c>
    </row>
    <row r="34" spans="3:16" x14ac:dyDescent="0.35">
      <c r="O34" s="1" t="s">
        <v>97</v>
      </c>
      <c r="P34" s="1" t="s">
        <v>158</v>
      </c>
    </row>
    <row r="35" spans="3:16" x14ac:dyDescent="0.35">
      <c r="C35" s="28" t="s">
        <v>59</v>
      </c>
      <c r="O35" s="1" t="s">
        <v>105</v>
      </c>
      <c r="P35" s="1" t="s">
        <v>159</v>
      </c>
    </row>
    <row r="36" spans="3:16" x14ac:dyDescent="0.35">
      <c r="C36" s="27" t="s">
        <v>206</v>
      </c>
      <c r="O36" s="1" t="s">
        <v>111</v>
      </c>
      <c r="P36" s="1" t="s">
        <v>160</v>
      </c>
    </row>
    <row r="37" spans="3:16" x14ac:dyDescent="0.35">
      <c r="C37" s="27" t="s">
        <v>207</v>
      </c>
      <c r="O37" s="1" t="s">
        <v>114</v>
      </c>
      <c r="P37" s="1" t="s">
        <v>161</v>
      </c>
    </row>
    <row r="38" spans="3:16" x14ac:dyDescent="0.35">
      <c r="C38" s="27" t="s">
        <v>208</v>
      </c>
      <c r="O38" s="1" t="s">
        <v>52</v>
      </c>
      <c r="P38" s="1" t="s">
        <v>162</v>
      </c>
    </row>
    <row r="39" spans="3:16" x14ac:dyDescent="0.35">
      <c r="C39" s="27" t="s">
        <v>209</v>
      </c>
      <c r="F39" s="42"/>
      <c r="O39" s="1" t="s">
        <v>53</v>
      </c>
      <c r="P39" s="1" t="s">
        <v>163</v>
      </c>
    </row>
    <row r="40" spans="3:16" x14ac:dyDescent="0.35">
      <c r="C40" s="27" t="s">
        <v>210</v>
      </c>
      <c r="O40" s="1" t="s">
        <v>122</v>
      </c>
      <c r="P40" s="1" t="s">
        <v>164</v>
      </c>
    </row>
    <row r="41" spans="3:16" x14ac:dyDescent="0.35">
      <c r="C41" s="27" t="s">
        <v>211</v>
      </c>
      <c r="O41" s="1" t="s">
        <v>4</v>
      </c>
      <c r="P41" s="1" t="s">
        <v>165</v>
      </c>
    </row>
    <row r="42" spans="3:16" x14ac:dyDescent="0.35">
      <c r="C42" s="27" t="s">
        <v>212</v>
      </c>
      <c r="O42" s="1" t="s">
        <v>124</v>
      </c>
      <c r="P42" s="1" t="s">
        <v>166</v>
      </c>
    </row>
    <row r="43" spans="3:16" x14ac:dyDescent="0.35">
      <c r="C43" s="27" t="s">
        <v>213</v>
      </c>
      <c r="O43" s="1" t="s">
        <v>126</v>
      </c>
      <c r="P43" s="1" t="s">
        <v>167</v>
      </c>
    </row>
    <row r="44" spans="3:16" x14ac:dyDescent="0.35">
      <c r="C44" s="27" t="s">
        <v>214</v>
      </c>
      <c r="O44" s="1" t="s">
        <v>54</v>
      </c>
      <c r="P44" s="1" t="s">
        <v>168</v>
      </c>
    </row>
    <row r="45" spans="3:16" x14ac:dyDescent="0.35">
      <c r="C45" s="27" t="s">
        <v>215</v>
      </c>
      <c r="O45" s="1" t="s">
        <v>54</v>
      </c>
      <c r="P45" s="1" t="s">
        <v>169</v>
      </c>
    </row>
    <row r="46" spans="3:16" x14ac:dyDescent="0.35">
      <c r="C46" s="27" t="s">
        <v>216</v>
      </c>
      <c r="O46" s="1" t="s">
        <v>112</v>
      </c>
      <c r="P46" s="1" t="s">
        <v>170</v>
      </c>
    </row>
    <row r="47" spans="3:16" x14ac:dyDescent="0.35">
      <c r="C47" s="27" t="s">
        <v>217</v>
      </c>
      <c r="O47" s="1" t="s">
        <v>115</v>
      </c>
      <c r="P47" s="1" t="s">
        <v>171</v>
      </c>
    </row>
    <row r="48" spans="3:16" x14ac:dyDescent="0.35">
      <c r="C48" s="27" t="s">
        <v>218</v>
      </c>
      <c r="O48" s="1" t="s">
        <v>119</v>
      </c>
      <c r="P48" s="1" t="s">
        <v>172</v>
      </c>
    </row>
    <row r="49" spans="3:16" x14ac:dyDescent="0.35">
      <c r="C49" s="27" t="s">
        <v>219</v>
      </c>
      <c r="O49" s="1" t="s">
        <v>120</v>
      </c>
      <c r="P49" s="1" t="s">
        <v>173</v>
      </c>
    </row>
    <row r="50" spans="3:16" x14ac:dyDescent="0.35">
      <c r="C50" s="27" t="s">
        <v>220</v>
      </c>
      <c r="O50" s="1" t="s">
        <v>123</v>
      </c>
      <c r="P50" s="1" t="s">
        <v>174</v>
      </c>
    </row>
    <row r="51" spans="3:16" x14ac:dyDescent="0.35">
      <c r="C51" s="27" t="s">
        <v>221</v>
      </c>
      <c r="O51" s="1" t="s">
        <v>98</v>
      </c>
      <c r="P51" s="1" t="s">
        <v>175</v>
      </c>
    </row>
    <row r="52" spans="3:16" x14ac:dyDescent="0.35">
      <c r="C52" s="27" t="s">
        <v>222</v>
      </c>
      <c r="O52" s="1" t="s">
        <v>98</v>
      </c>
      <c r="P52" s="1" t="s">
        <v>176</v>
      </c>
    </row>
    <row r="53" spans="3:16" ht="29" x14ac:dyDescent="0.35">
      <c r="C53" s="27" t="s">
        <v>223</v>
      </c>
      <c r="O53" s="1" t="s">
        <v>125</v>
      </c>
      <c r="P53" s="1" t="s">
        <v>177</v>
      </c>
    </row>
    <row r="54" spans="3:16" x14ac:dyDescent="0.35">
      <c r="C54" s="27" t="s">
        <v>224</v>
      </c>
      <c r="O54" s="1" t="s">
        <v>127</v>
      </c>
      <c r="P54" s="1" t="s">
        <v>178</v>
      </c>
    </row>
    <row r="55" spans="3:16" x14ac:dyDescent="0.35">
      <c r="C55" s="27" t="s">
        <v>225</v>
      </c>
      <c r="O55" s="1" t="s">
        <v>106</v>
      </c>
      <c r="P55" s="1" t="s">
        <v>179</v>
      </c>
    </row>
    <row r="56" spans="3:16" x14ac:dyDescent="0.35">
      <c r="C56" s="27" t="s">
        <v>226</v>
      </c>
      <c r="O56" s="1" t="s">
        <v>271</v>
      </c>
      <c r="P56" s="1" t="s">
        <v>305</v>
      </c>
    </row>
    <row r="57" spans="3:16" ht="29" x14ac:dyDescent="0.35">
      <c r="C57" s="27" t="s">
        <v>227</v>
      </c>
    </row>
    <row r="58" spans="3:16" x14ac:dyDescent="0.35">
      <c r="C58" s="27" t="s">
        <v>228</v>
      </c>
    </row>
    <row r="59" spans="3:16" x14ac:dyDescent="0.35">
      <c r="C59" s="27" t="s">
        <v>229</v>
      </c>
    </row>
    <row r="60" spans="3:16" x14ac:dyDescent="0.35">
      <c r="C60" s="27" t="s">
        <v>230</v>
      </c>
    </row>
    <row r="61" spans="3:16" x14ac:dyDescent="0.35">
      <c r="C61" s="27" t="s">
        <v>231</v>
      </c>
    </row>
    <row r="62" spans="3:16" x14ac:dyDescent="0.35">
      <c r="C62" s="27" t="s">
        <v>232</v>
      </c>
    </row>
    <row r="63" spans="3:16" x14ac:dyDescent="0.35">
      <c r="C63" s="27" t="s">
        <v>233</v>
      </c>
    </row>
    <row r="64" spans="3:16" x14ac:dyDescent="0.35">
      <c r="C64" s="27" t="s">
        <v>234</v>
      </c>
    </row>
    <row r="65" spans="3:3" x14ac:dyDescent="0.35">
      <c r="C65" s="27" t="s">
        <v>235</v>
      </c>
    </row>
    <row r="66" spans="3:3" x14ac:dyDescent="0.35">
      <c r="C66" s="27" t="s">
        <v>236</v>
      </c>
    </row>
    <row r="67" spans="3:3" x14ac:dyDescent="0.35">
      <c r="C67" s="27" t="s">
        <v>237</v>
      </c>
    </row>
    <row r="68" spans="3:3" x14ac:dyDescent="0.35">
      <c r="C68" s="27" t="s">
        <v>238</v>
      </c>
    </row>
    <row r="69" spans="3:3" x14ac:dyDescent="0.35">
      <c r="C69" s="27" t="s">
        <v>239</v>
      </c>
    </row>
    <row r="70" spans="3:3" x14ac:dyDescent="0.35">
      <c r="C70" s="27" t="s">
        <v>240</v>
      </c>
    </row>
    <row r="71" spans="3:3" x14ac:dyDescent="0.35">
      <c r="C71" s="27" t="s">
        <v>241</v>
      </c>
    </row>
    <row r="72" spans="3:3" x14ac:dyDescent="0.35">
      <c r="C72" s="27" t="s">
        <v>242</v>
      </c>
    </row>
    <row r="73" spans="3:3" x14ac:dyDescent="0.35">
      <c r="C73" s="27" t="s">
        <v>243</v>
      </c>
    </row>
    <row r="74" spans="3:3" x14ac:dyDescent="0.35">
      <c r="C74" s="27" t="s">
        <v>244</v>
      </c>
    </row>
    <row r="75" spans="3:3" x14ac:dyDescent="0.35">
      <c r="C75" s="27" t="s">
        <v>245</v>
      </c>
    </row>
    <row r="76" spans="3:3" x14ac:dyDescent="0.35">
      <c r="C76" s="27" t="s">
        <v>246</v>
      </c>
    </row>
    <row r="77" spans="3:3" x14ac:dyDescent="0.35">
      <c r="C77" s="27" t="s">
        <v>247</v>
      </c>
    </row>
    <row r="78" spans="3:3" x14ac:dyDescent="0.35">
      <c r="C78" s="27" t="s">
        <v>248</v>
      </c>
    </row>
    <row r="79" spans="3:3" x14ac:dyDescent="0.35">
      <c r="C79" s="27" t="s">
        <v>249</v>
      </c>
    </row>
    <row r="80" spans="3:3" x14ac:dyDescent="0.35">
      <c r="C80" s="27" t="s">
        <v>250</v>
      </c>
    </row>
    <row r="81" spans="3:3" x14ac:dyDescent="0.35">
      <c r="C81" s="27" t="s">
        <v>251</v>
      </c>
    </row>
    <row r="82" spans="3:3" x14ac:dyDescent="0.35">
      <c r="C82" s="27" t="s">
        <v>252</v>
      </c>
    </row>
    <row r="83" spans="3:3" x14ac:dyDescent="0.35">
      <c r="C83" s="27" t="s">
        <v>253</v>
      </c>
    </row>
    <row r="84" spans="3:3" x14ac:dyDescent="0.35">
      <c r="C84" s="27" t="s">
        <v>254</v>
      </c>
    </row>
    <row r="85" spans="3:3" x14ac:dyDescent="0.35">
      <c r="C85" s="27" t="s">
        <v>255</v>
      </c>
    </row>
    <row r="86" spans="3:3" x14ac:dyDescent="0.35">
      <c r="C86" s="27" t="s">
        <v>256</v>
      </c>
    </row>
    <row r="87" spans="3:3" x14ac:dyDescent="0.35">
      <c r="C87" s="27" t="s">
        <v>257</v>
      </c>
    </row>
    <row r="88" spans="3:3" x14ac:dyDescent="0.35">
      <c r="C88" s="27" t="s">
        <v>258</v>
      </c>
    </row>
    <row r="89" spans="3:3" x14ac:dyDescent="0.35">
      <c r="C89" s="27" t="s">
        <v>259</v>
      </c>
    </row>
    <row r="90" spans="3:3" x14ac:dyDescent="0.35">
      <c r="C90" s="27" t="s">
        <v>260</v>
      </c>
    </row>
    <row r="91" spans="3:3" x14ac:dyDescent="0.35">
      <c r="C91" s="27" t="s">
        <v>261</v>
      </c>
    </row>
    <row r="92" spans="3:3" x14ac:dyDescent="0.35">
      <c r="C92" s="27" t="s">
        <v>262</v>
      </c>
    </row>
  </sheetData>
  <sheetProtection algorithmName="SHA-512" hashValue="HHadT1wMa777cs+zKZpj7gOrMhNHh6zgNjU9UQunahQC8us1rDBVT3S2QtDr6Wc297hE3cjVKEt5OM5x4/H3ow==" saltValue="lL8X9q8EdVHrJ2oY4dSwM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40"/>
  <sheetViews>
    <sheetView zoomScale="60" zoomScaleNormal="60" workbookViewId="0">
      <pane ySplit="18" topLeftCell="A19" activePane="bottomLeft" state="frozen"/>
      <selection pane="bottomLeft" activeCell="F26" sqref="F26"/>
    </sheetView>
  </sheetViews>
  <sheetFormatPr baseColWidth="10"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6.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8"/>
      <c r="B1" s="158"/>
      <c r="C1" s="158"/>
      <c r="D1" s="158"/>
      <c r="E1" s="158"/>
      <c r="F1" s="158"/>
      <c r="G1" s="158"/>
      <c r="H1" s="158"/>
      <c r="I1" s="158"/>
      <c r="J1" s="158"/>
    </row>
    <row r="2" spans="1:11" x14ac:dyDescent="0.35">
      <c r="A2" s="158"/>
      <c r="B2" s="158"/>
      <c r="C2" s="158"/>
      <c r="D2" s="158"/>
      <c r="E2" s="158"/>
      <c r="F2" s="158"/>
      <c r="G2" s="158"/>
      <c r="H2" s="158"/>
      <c r="I2" s="158"/>
      <c r="J2" s="158"/>
    </row>
    <row r="3" spans="1:11" x14ac:dyDescent="0.35">
      <c r="A3" s="158"/>
      <c r="B3" s="158"/>
      <c r="C3" s="158"/>
      <c r="D3" s="158"/>
      <c r="E3" s="158"/>
      <c r="F3" s="158"/>
      <c r="G3" s="158"/>
      <c r="H3" s="158"/>
      <c r="I3" s="158"/>
      <c r="J3" s="158"/>
    </row>
    <row r="4" spans="1:11" x14ac:dyDescent="0.35">
      <c r="A4" s="158"/>
      <c r="B4" s="158"/>
      <c r="C4" s="158"/>
      <c r="D4" s="158"/>
      <c r="E4" s="158"/>
      <c r="F4" s="158"/>
      <c r="G4" s="158"/>
      <c r="H4" s="158"/>
      <c r="I4" s="158"/>
      <c r="J4" s="158"/>
    </row>
    <row r="5" spans="1:11" x14ac:dyDescent="0.35">
      <c r="A5" s="158"/>
      <c r="B5" s="158"/>
      <c r="C5" s="158"/>
      <c r="D5" s="158"/>
      <c r="E5" s="158"/>
      <c r="F5" s="158"/>
      <c r="G5" s="158"/>
      <c r="H5" s="158"/>
      <c r="I5" s="158"/>
      <c r="J5" s="158"/>
    </row>
    <row r="6" spans="1:11" x14ac:dyDescent="0.35">
      <c r="A6" s="158"/>
      <c r="B6" s="158"/>
      <c r="C6" s="158"/>
      <c r="D6" s="158"/>
      <c r="E6" s="158"/>
      <c r="F6" s="158"/>
      <c r="G6" s="158"/>
      <c r="H6" s="158"/>
      <c r="I6" s="158"/>
      <c r="J6" s="158"/>
    </row>
    <row r="7" spans="1:11" ht="18" customHeight="1" x14ac:dyDescent="0.35">
      <c r="A7" s="142" t="s">
        <v>201</v>
      </c>
      <c r="B7" s="145" t="str">
        <f>'Fiche Générale'!B2</f>
        <v>IAE</v>
      </c>
      <c r="C7" s="142" t="s">
        <v>68</v>
      </c>
      <c r="D7" s="142"/>
      <c r="E7" s="144" t="str">
        <f>'Fiche Générale'!B3</f>
        <v>Management Sectoriel</v>
      </c>
      <c r="F7" s="145"/>
      <c r="G7" s="142" t="s">
        <v>202</v>
      </c>
      <c r="H7" s="186" t="str">
        <f>'Fiche Générale'!B4</f>
        <v>GMSEC24 - 400/500</v>
      </c>
      <c r="I7" s="186"/>
      <c r="J7" s="186"/>
    </row>
    <row r="8" spans="1:11" ht="18" customHeight="1" x14ac:dyDescent="0.35">
      <c r="A8" s="142"/>
      <c r="B8" s="147"/>
      <c r="C8" s="142"/>
      <c r="D8" s="142"/>
      <c r="E8" s="146"/>
      <c r="F8" s="147"/>
      <c r="G8" s="142"/>
      <c r="H8" s="186"/>
      <c r="I8" s="186"/>
      <c r="J8" s="186"/>
    </row>
    <row r="9" spans="1:11" ht="18" customHeight="1" x14ac:dyDescent="0.35">
      <c r="A9" s="142"/>
      <c r="B9" s="147"/>
      <c r="C9" s="142"/>
      <c r="D9" s="142"/>
      <c r="E9" s="148"/>
      <c r="F9" s="149"/>
      <c r="G9" s="142"/>
      <c r="H9" s="186"/>
      <c r="I9" s="186"/>
      <c r="J9" s="186"/>
    </row>
    <row r="10" spans="1:11" ht="18" customHeight="1" x14ac:dyDescent="0.35">
      <c r="A10" s="142"/>
      <c r="B10" s="147"/>
      <c r="C10" s="143" t="s">
        <v>69</v>
      </c>
      <c r="D10" s="143"/>
      <c r="E10" s="150" t="str">
        <f>'Fiche Générale'!C12</f>
        <v>Management de l'Art et de la Culture</v>
      </c>
      <c r="F10" s="151"/>
      <c r="G10" s="151"/>
      <c r="H10" s="151"/>
      <c r="I10" s="151"/>
      <c r="J10" s="152"/>
    </row>
    <row r="11" spans="1:11" ht="18" customHeight="1" x14ac:dyDescent="0.35">
      <c r="A11" s="142"/>
      <c r="B11" s="149"/>
      <c r="C11" s="143"/>
      <c r="D11" s="143"/>
      <c r="E11" s="153"/>
      <c r="F11" s="154"/>
      <c r="G11" s="154"/>
      <c r="H11" s="154"/>
      <c r="I11" s="154"/>
      <c r="J11" s="155"/>
    </row>
    <row r="13" spans="1:11" x14ac:dyDescent="0.35">
      <c r="A13" s="159" t="s">
        <v>23</v>
      </c>
      <c r="B13" s="105" t="s">
        <v>186</v>
      </c>
      <c r="C13" s="159" t="s">
        <v>70</v>
      </c>
      <c r="D13" s="159"/>
      <c r="E13" s="190" t="s">
        <v>507</v>
      </c>
      <c r="F13" s="190"/>
      <c r="G13" s="159" t="s">
        <v>265</v>
      </c>
      <c r="H13" s="103">
        <f>[1]Calcul!J7</f>
        <v>140</v>
      </c>
      <c r="I13" s="105"/>
    </row>
    <row r="14" spans="1:11" x14ac:dyDescent="0.35">
      <c r="A14" s="159"/>
      <c r="B14" s="108"/>
      <c r="C14" s="159"/>
      <c r="D14" s="159"/>
      <c r="E14" s="190"/>
      <c r="F14" s="190"/>
      <c r="G14" s="159"/>
      <c r="H14" s="106"/>
      <c r="I14" s="108"/>
      <c r="J14" s="15" t="s">
        <v>452</v>
      </c>
      <c r="K14" s="85" t="s">
        <v>539</v>
      </c>
    </row>
    <row r="15" spans="1:11" x14ac:dyDescent="0.35">
      <c r="A15" s="159" t="s">
        <v>203</v>
      </c>
      <c r="B15" s="105" t="s">
        <v>189</v>
      </c>
      <c r="C15" s="162" t="s">
        <v>71</v>
      </c>
      <c r="D15" s="163"/>
      <c r="E15" s="160" t="s">
        <v>508</v>
      </c>
      <c r="F15" s="160"/>
      <c r="G15" s="168" t="s">
        <v>190</v>
      </c>
      <c r="H15" s="102">
        <f>[1]Calcul!J20</f>
        <v>80</v>
      </c>
      <c r="I15" s="102"/>
    </row>
    <row r="16" spans="1:11" x14ac:dyDescent="0.35">
      <c r="A16" s="159"/>
      <c r="B16" s="108"/>
      <c r="C16" s="164"/>
      <c r="D16" s="165"/>
      <c r="E16" s="160"/>
      <c r="F16" s="160"/>
      <c r="G16" s="169"/>
      <c r="H16" s="102"/>
      <c r="I16" s="102"/>
      <c r="J16" s="15" t="s">
        <v>453</v>
      </c>
      <c r="K16" s="85" t="s">
        <v>508</v>
      </c>
    </row>
    <row r="17" spans="1:15" x14ac:dyDescent="0.35">
      <c r="I17" s="16"/>
      <c r="J17" s="16"/>
      <c r="K17" s="16"/>
      <c r="L17" s="16"/>
      <c r="M17" s="16"/>
      <c r="N17" s="16"/>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5" customFormat="1" ht="43.15" customHeight="1" x14ac:dyDescent="0.35">
      <c r="A19" s="22">
        <v>13</v>
      </c>
      <c r="B19" s="58" t="s">
        <v>518</v>
      </c>
      <c r="C19" s="7" t="s">
        <v>33</v>
      </c>
      <c r="D19" s="7">
        <v>30</v>
      </c>
      <c r="E19" s="5" t="s">
        <v>32</v>
      </c>
      <c r="F19" s="5"/>
      <c r="G19" s="77" t="s">
        <v>501</v>
      </c>
      <c r="H19" s="7"/>
      <c r="I19" s="7"/>
      <c r="J19" s="7"/>
      <c r="K19" s="7"/>
      <c r="L19" s="7"/>
      <c r="M19" s="7"/>
      <c r="N19" s="5"/>
      <c r="O19" s="5"/>
    </row>
    <row r="20" spans="1:15" s="15" customFormat="1" ht="43.15" customHeight="1" x14ac:dyDescent="0.35">
      <c r="A20" s="22" t="s">
        <v>417</v>
      </c>
      <c r="B20" s="64" t="s">
        <v>418</v>
      </c>
      <c r="C20" s="7" t="s">
        <v>34</v>
      </c>
      <c r="D20" s="7"/>
      <c r="E20" s="5" t="s">
        <v>32</v>
      </c>
      <c r="F20" s="5"/>
      <c r="G20" s="78" t="s">
        <v>502</v>
      </c>
      <c r="H20" s="7" t="s">
        <v>211</v>
      </c>
      <c r="I20" s="50">
        <v>20</v>
      </c>
      <c r="J20" s="50"/>
      <c r="K20" s="7"/>
      <c r="L20" s="7"/>
      <c r="M20" s="7"/>
      <c r="N20" s="5"/>
      <c r="O20" s="5"/>
    </row>
    <row r="21" spans="1:15" s="15" customFormat="1" ht="43.15" customHeight="1" x14ac:dyDescent="0.35">
      <c r="A21" s="22" t="s">
        <v>419</v>
      </c>
      <c r="B21" s="5" t="s">
        <v>420</v>
      </c>
      <c r="C21" s="7" t="s">
        <v>34</v>
      </c>
      <c r="D21" s="7"/>
      <c r="E21" s="5" t="s">
        <v>32</v>
      </c>
      <c r="F21" s="5"/>
      <c r="G21" s="78" t="s">
        <v>503</v>
      </c>
      <c r="H21" s="7" t="s">
        <v>211</v>
      </c>
      <c r="I21" s="50">
        <v>20</v>
      </c>
      <c r="J21" s="50">
        <v>20</v>
      </c>
      <c r="K21" s="7"/>
      <c r="L21" s="7"/>
      <c r="M21" s="7"/>
      <c r="N21" s="5"/>
      <c r="O21" s="5"/>
    </row>
    <row r="22" spans="1:15" s="15" customFormat="1" ht="43.15" customHeight="1" x14ac:dyDescent="0.35">
      <c r="A22" s="22" t="s">
        <v>421</v>
      </c>
      <c r="B22" s="99" t="s">
        <v>382</v>
      </c>
      <c r="C22" s="7" t="s">
        <v>34</v>
      </c>
      <c r="D22" s="7"/>
      <c r="E22" s="5" t="s">
        <v>32</v>
      </c>
      <c r="F22" s="5"/>
      <c r="G22" s="78" t="s">
        <v>504</v>
      </c>
      <c r="H22" s="7" t="s">
        <v>216</v>
      </c>
      <c r="I22" s="96">
        <v>20</v>
      </c>
      <c r="J22" s="7"/>
      <c r="K22" s="7"/>
      <c r="L22" s="7"/>
      <c r="M22" s="96" t="s">
        <v>67</v>
      </c>
      <c r="N22" s="5"/>
      <c r="O22" s="97" t="s">
        <v>383</v>
      </c>
    </row>
    <row r="23" spans="1:15" s="15" customFormat="1" ht="43.15" customHeight="1" x14ac:dyDescent="0.35">
      <c r="A23" s="21" t="s">
        <v>422</v>
      </c>
      <c r="B23" s="100" t="s">
        <v>385</v>
      </c>
      <c r="C23" s="10" t="s">
        <v>34</v>
      </c>
      <c r="D23" s="10"/>
      <c r="E23" s="5" t="s">
        <v>32</v>
      </c>
      <c r="F23" s="6"/>
      <c r="G23" s="78" t="s">
        <v>505</v>
      </c>
      <c r="H23" s="7" t="s">
        <v>211</v>
      </c>
      <c r="I23" s="96">
        <v>20</v>
      </c>
      <c r="J23" s="10"/>
      <c r="K23" s="10"/>
      <c r="L23" s="10"/>
      <c r="M23" s="96" t="s">
        <v>67</v>
      </c>
      <c r="N23" s="6"/>
      <c r="O23" s="97" t="s">
        <v>383</v>
      </c>
    </row>
    <row r="24" spans="1:15" s="15" customFormat="1" ht="67.5" customHeight="1" x14ac:dyDescent="0.35">
      <c r="A24" s="22" t="s">
        <v>423</v>
      </c>
      <c r="B24" s="70" t="s">
        <v>448</v>
      </c>
      <c r="C24" s="7" t="s">
        <v>34</v>
      </c>
      <c r="D24" s="7"/>
      <c r="E24" s="5" t="s">
        <v>32</v>
      </c>
      <c r="F24" s="5"/>
      <c r="G24" s="78" t="s">
        <v>506</v>
      </c>
      <c r="H24" s="7" t="s">
        <v>211</v>
      </c>
      <c r="I24" s="7"/>
      <c r="J24" s="7"/>
      <c r="K24" s="7"/>
      <c r="L24" s="7"/>
      <c r="M24" s="7"/>
      <c r="N24" s="5"/>
      <c r="O24" s="5"/>
    </row>
    <row r="25" spans="1:15" ht="43.15" customHeight="1" x14ac:dyDescent="0.35">
      <c r="A25" s="22"/>
      <c r="B25" s="65"/>
      <c r="C25" s="7"/>
      <c r="D25" s="7"/>
      <c r="E25" s="5"/>
      <c r="F25" s="5"/>
      <c r="G25" s="5"/>
      <c r="H25" s="7"/>
      <c r="I25" s="7"/>
      <c r="J25" s="7"/>
      <c r="K25" s="7"/>
      <c r="L25" s="7"/>
      <c r="M25" s="7"/>
      <c r="N25" s="5"/>
      <c r="O25" s="5"/>
    </row>
    <row r="26" spans="1:15" ht="43.15" customHeight="1" x14ac:dyDescent="0.35">
      <c r="A26" s="22"/>
      <c r="B26" s="65"/>
      <c r="C26" s="7"/>
      <c r="D26" s="7"/>
      <c r="E26" s="5"/>
      <c r="F26" s="5"/>
      <c r="G26" s="5"/>
      <c r="H26" s="7"/>
      <c r="I26" s="7"/>
      <c r="J26" s="7"/>
      <c r="K26" s="7"/>
      <c r="L26" s="7"/>
      <c r="M26" s="7"/>
      <c r="N26" s="5"/>
      <c r="O26" s="5"/>
    </row>
    <row r="27" spans="1:15" ht="43.15" customHeight="1" x14ac:dyDescent="0.35">
      <c r="A27" s="22"/>
      <c r="B27" s="65"/>
      <c r="C27" s="7"/>
      <c r="D27" s="7"/>
      <c r="E27" s="5"/>
      <c r="F27" s="5"/>
      <c r="G27" s="5"/>
      <c r="H27" s="7"/>
      <c r="I27" s="7"/>
      <c r="J27" s="7"/>
      <c r="K27" s="7"/>
      <c r="L27" s="7"/>
      <c r="M27" s="7"/>
      <c r="N27" s="5"/>
      <c r="O27" s="5"/>
    </row>
    <row r="28" spans="1:15" ht="43.15" customHeight="1" x14ac:dyDescent="0.35">
      <c r="A28" s="22"/>
      <c r="B28" s="24"/>
      <c r="C28" s="7"/>
      <c r="D28" s="7"/>
      <c r="E28" s="5"/>
      <c r="F28" s="5"/>
      <c r="G28" s="5"/>
      <c r="H28" s="7"/>
      <c r="I28" s="13"/>
      <c r="J28" s="7"/>
      <c r="K28" s="7"/>
      <c r="L28" s="7"/>
      <c r="M28" s="7"/>
      <c r="N28" s="5"/>
      <c r="O28" s="5"/>
    </row>
    <row r="29" spans="1:15" ht="43.15" customHeight="1" x14ac:dyDescent="0.35">
      <c r="A29" s="22"/>
      <c r="B29" s="52" t="s">
        <v>434</v>
      </c>
      <c r="C29" s="7"/>
      <c r="D29" s="7"/>
      <c r="E29" s="5" t="s">
        <v>77</v>
      </c>
      <c r="F29" s="5"/>
      <c r="G29" s="5"/>
      <c r="H29" s="7"/>
      <c r="I29" s="7"/>
      <c r="J29" s="7"/>
      <c r="K29" s="7"/>
      <c r="L29" s="7"/>
      <c r="M29" s="7"/>
      <c r="N29" s="5"/>
      <c r="O29" s="5"/>
    </row>
    <row r="30" spans="1:15" ht="43.15" customHeight="1" x14ac:dyDescent="0.35">
      <c r="A30" s="83" t="s">
        <v>533</v>
      </c>
      <c r="B30" s="53" t="s">
        <v>355</v>
      </c>
      <c r="C30" s="7"/>
      <c r="D30" s="7"/>
      <c r="E30" s="5" t="s">
        <v>77</v>
      </c>
      <c r="F30" s="5"/>
      <c r="G30" s="80" t="s">
        <v>435</v>
      </c>
      <c r="H30" s="7"/>
      <c r="I30" s="7"/>
      <c r="J30" s="7"/>
      <c r="K30" s="7"/>
      <c r="L30" s="7"/>
      <c r="M30" s="7"/>
      <c r="N30" s="5"/>
      <c r="O30" s="5"/>
    </row>
    <row r="31" spans="1:15" ht="43.15" customHeight="1" x14ac:dyDescent="0.35">
      <c r="A31" s="22"/>
      <c r="B31" s="53" t="s">
        <v>357</v>
      </c>
      <c r="C31" s="7"/>
      <c r="D31" s="7"/>
      <c r="E31" s="5" t="s">
        <v>77</v>
      </c>
      <c r="F31" s="5"/>
      <c r="G31" s="80" t="s">
        <v>436</v>
      </c>
      <c r="H31" s="7"/>
      <c r="I31" s="7"/>
      <c r="J31" s="7"/>
      <c r="K31" s="7"/>
      <c r="L31" s="7"/>
      <c r="M31" s="7"/>
      <c r="N31" s="5"/>
      <c r="O31" s="5"/>
    </row>
    <row r="32" spans="1:15" ht="43.15" customHeight="1" x14ac:dyDescent="0.45">
      <c r="A32" s="23"/>
      <c r="B32" s="66" t="s">
        <v>366</v>
      </c>
      <c r="C32" s="67"/>
      <c r="D32" s="67"/>
      <c r="E32" s="67" t="s">
        <v>77</v>
      </c>
      <c r="F32" s="67"/>
      <c r="G32" s="81" t="s">
        <v>437</v>
      </c>
      <c r="H32" s="7"/>
      <c r="I32" s="7"/>
      <c r="J32" s="7"/>
      <c r="K32" s="7"/>
      <c r="L32" s="7"/>
      <c r="M32" s="7"/>
      <c r="N32" s="5"/>
      <c r="O32" s="5"/>
    </row>
    <row r="33" spans="1:15" ht="43.15" customHeight="1" x14ac:dyDescent="0.45">
      <c r="A33" s="23"/>
      <c r="B33" s="66" t="s">
        <v>368</v>
      </c>
      <c r="C33" s="67"/>
      <c r="D33" s="67"/>
      <c r="E33" s="67" t="s">
        <v>77</v>
      </c>
      <c r="F33" s="67"/>
      <c r="G33" s="81" t="s">
        <v>438</v>
      </c>
      <c r="H33" s="7"/>
      <c r="I33" s="7"/>
      <c r="J33" s="7"/>
      <c r="K33" s="7"/>
      <c r="L33" s="7"/>
      <c r="M33" s="7"/>
      <c r="N33" s="5"/>
      <c r="O33" s="5"/>
    </row>
    <row r="34" spans="1:15" ht="43.15" customHeight="1" x14ac:dyDescent="0.45">
      <c r="A34" s="84" t="s">
        <v>534</v>
      </c>
      <c r="B34" s="69" t="s">
        <v>446</v>
      </c>
      <c r="C34" s="5"/>
      <c r="D34" s="5"/>
      <c r="E34" s="5" t="s">
        <v>77</v>
      </c>
      <c r="F34" s="5"/>
      <c r="G34" s="82" t="s">
        <v>535</v>
      </c>
      <c r="H34" s="7"/>
      <c r="I34" s="7"/>
      <c r="J34" s="7"/>
      <c r="K34" s="7"/>
      <c r="L34" s="7"/>
      <c r="M34" s="7"/>
      <c r="N34" s="5"/>
      <c r="O34" s="5"/>
    </row>
    <row r="35" spans="1:15" ht="43.15" customHeight="1" x14ac:dyDescent="0.35">
      <c r="A35" s="22"/>
      <c r="B35" s="53" t="s">
        <v>447</v>
      </c>
      <c r="C35" s="5"/>
      <c r="D35" s="5"/>
      <c r="E35" s="5" t="s">
        <v>77</v>
      </c>
      <c r="F35" s="5"/>
      <c r="G35" s="80" t="s">
        <v>536</v>
      </c>
      <c r="H35" s="7"/>
      <c r="I35" s="7"/>
      <c r="J35" s="7"/>
      <c r="K35" s="7"/>
      <c r="L35" s="7"/>
      <c r="M35" s="7"/>
      <c r="N35" s="5"/>
      <c r="O35" s="5"/>
    </row>
    <row r="36" spans="1:15" ht="43.15" customHeight="1" x14ac:dyDescent="0.35">
      <c r="A36" s="22"/>
      <c r="B36" s="68" t="s">
        <v>441</v>
      </c>
      <c r="C36" s="69"/>
      <c r="D36" s="69"/>
      <c r="E36" s="69" t="s">
        <v>77</v>
      </c>
      <c r="F36" s="5"/>
      <c r="G36" s="80" t="s">
        <v>537</v>
      </c>
      <c r="H36" s="7"/>
      <c r="I36" s="7"/>
      <c r="J36" s="7"/>
      <c r="K36" s="7"/>
      <c r="L36" s="7"/>
      <c r="M36" s="7"/>
      <c r="N36" s="5"/>
      <c r="O36" s="5"/>
    </row>
    <row r="37" spans="1:15" ht="43.15" customHeight="1" x14ac:dyDescent="0.35">
      <c r="A37" s="22"/>
      <c r="B37" s="24"/>
      <c r="C37" s="7"/>
      <c r="D37" s="7"/>
      <c r="E37" s="5"/>
      <c r="F37" s="5"/>
      <c r="G37" s="5"/>
      <c r="H37" s="7"/>
      <c r="I37" s="7"/>
      <c r="J37" s="7"/>
      <c r="K37" s="7"/>
      <c r="L37" s="7"/>
      <c r="M37" s="7"/>
      <c r="N37" s="5"/>
      <c r="O37" s="5"/>
    </row>
    <row r="38" spans="1:15" ht="43.15" customHeight="1" x14ac:dyDescent="0.35">
      <c r="A38" s="22"/>
      <c r="B38" s="24"/>
      <c r="C38" s="7"/>
      <c r="D38" s="7"/>
      <c r="E38" s="5"/>
      <c r="F38" s="5"/>
      <c r="G38" s="5"/>
      <c r="H38" s="7"/>
      <c r="I38" s="7"/>
      <c r="J38" s="7"/>
      <c r="K38" s="7"/>
      <c r="L38" s="7"/>
      <c r="M38" s="7"/>
      <c r="N38" s="5"/>
      <c r="O38" s="5"/>
    </row>
    <row r="39" spans="1:15" ht="43.15" customHeight="1" x14ac:dyDescent="0.35">
      <c r="A39" s="22"/>
      <c r="B39" s="24"/>
      <c r="C39" s="7"/>
      <c r="D39" s="7"/>
      <c r="E39" s="5"/>
      <c r="F39" s="5"/>
      <c r="G39" s="5"/>
      <c r="H39" s="7"/>
      <c r="I39" s="7"/>
      <c r="J39" s="7"/>
      <c r="K39" s="7"/>
      <c r="L39" s="7"/>
      <c r="M39" s="7"/>
      <c r="N39" s="5"/>
      <c r="O39" s="5"/>
    </row>
    <row r="40" spans="1:15" ht="43.15" customHeight="1" x14ac:dyDescent="0.35">
      <c r="A40" s="22"/>
      <c r="B40" s="24"/>
      <c r="C40" s="7"/>
      <c r="D40" s="7"/>
      <c r="E40" s="5"/>
      <c r="F40" s="5"/>
      <c r="G40" s="5"/>
      <c r="H40" s="7"/>
      <c r="I40" s="7"/>
      <c r="J40" s="7"/>
      <c r="K40" s="7"/>
      <c r="L40" s="7"/>
      <c r="M40" s="7"/>
      <c r="N40" s="5"/>
      <c r="O40" s="5"/>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39 D34:E739 G39:N739">
    <cfRule type="expression" dxfId="86" priority="12">
      <formula>$C1="Option"</formula>
    </cfRule>
  </conditionalFormatting>
  <conditionalFormatting sqref="A30:A36">
    <cfRule type="expression" dxfId="85" priority="13">
      <formula>$F30="Fermeture"</formula>
    </cfRule>
    <cfRule type="expression" dxfId="84" priority="14">
      <formula>$F30="Modification"</formula>
    </cfRule>
    <cfRule type="expression" dxfId="83" priority="15">
      <formula>$F30="Création"</formula>
    </cfRule>
  </conditionalFormatting>
  <conditionalFormatting sqref="A29:B29">
    <cfRule type="expression" dxfId="82" priority="58">
      <formula>$F29="Fermeture"</formula>
    </cfRule>
    <cfRule type="expression" dxfId="81" priority="59">
      <formula>$F29="Modification"</formula>
    </cfRule>
    <cfRule type="expression" dxfId="80" priority="60">
      <formula>$F29="Création"</formula>
    </cfRule>
  </conditionalFormatting>
  <conditionalFormatting sqref="A13:F16">
    <cfRule type="expression" dxfId="79" priority="35">
      <formula>$F13="Fermeture"</formula>
    </cfRule>
    <cfRule type="expression" dxfId="78" priority="36">
      <formula>$F13="Modification"</formula>
    </cfRule>
    <cfRule type="expression" dxfId="77" priority="37">
      <formula>$F13="Création"</formula>
    </cfRule>
  </conditionalFormatting>
  <conditionalFormatting sqref="A37:G38">
    <cfRule type="expression" dxfId="76" priority="55">
      <formula>$F37="Fermeture"</formula>
    </cfRule>
    <cfRule type="expression" dxfId="75" priority="56">
      <formula>$F37="Modification"</formula>
    </cfRule>
    <cfRule type="expression" dxfId="74" priority="57">
      <formula>$F37="Création"</formula>
    </cfRule>
  </conditionalFormatting>
  <conditionalFormatting sqref="A1:O9 A10:E10 K10:O11 A11:D11 A12:O12 G13 G15 A28:O28 H29:O38 A39:O739">
    <cfRule type="expression" dxfId="73" priority="88">
      <formula>$F1="Modification"</formula>
    </cfRule>
    <cfRule type="expression" dxfId="72" priority="89">
      <formula>$F1="Création"</formula>
    </cfRule>
  </conditionalFormatting>
  <conditionalFormatting sqref="A28:O28 H29:O38 A1:O9 K10:O11 A12:O12 A10:E10 A11:D11 G13 G15 A39:O739">
    <cfRule type="expression" dxfId="71" priority="87">
      <formula>$F1="Fermeture"</formula>
    </cfRule>
  </conditionalFormatting>
  <conditionalFormatting sqref="B36:F36">
    <cfRule type="expression" dxfId="70" priority="20">
      <formula>$F36="Fermeture"</formula>
    </cfRule>
    <cfRule type="expression" dxfId="69" priority="21">
      <formula>$F36="Modification"</formula>
    </cfRule>
    <cfRule type="expression" dxfId="68" priority="22">
      <formula>$F36="Création"</formula>
    </cfRule>
  </conditionalFormatting>
  <conditionalFormatting sqref="C30:F31">
    <cfRule type="expression" dxfId="67" priority="24">
      <formula>$F30="Fermeture"</formula>
    </cfRule>
    <cfRule type="expression" dxfId="66" priority="25">
      <formula>$F30="Modification"</formula>
    </cfRule>
    <cfRule type="expression" dxfId="65" priority="26">
      <formula>$F30="Création"</formula>
    </cfRule>
  </conditionalFormatting>
  <conditionalFormatting sqref="C34:F35">
    <cfRule type="expression" dxfId="64" priority="17">
      <formula>$F34="Fermeture"</formula>
    </cfRule>
    <cfRule type="expression" dxfId="63" priority="18">
      <formula>$F34="Modification"</formula>
    </cfRule>
    <cfRule type="expression" dxfId="62" priority="19">
      <formula>$F34="Création"</formula>
    </cfRule>
  </conditionalFormatting>
  <conditionalFormatting sqref="C29:G29">
    <cfRule type="expression" dxfId="61" priority="62">
      <formula>$F29="Fermeture"</formula>
    </cfRule>
    <cfRule type="expression" dxfId="60" priority="63">
      <formula>$F29="Modification"</formula>
    </cfRule>
    <cfRule type="expression" dxfId="59" priority="64">
      <formula>$F29="Création"</formula>
    </cfRule>
  </conditionalFormatting>
  <conditionalFormatting sqref="D1:E16">
    <cfRule type="expression" dxfId="58" priority="34">
      <formula>$C1="Option"</formula>
    </cfRule>
  </conditionalFormatting>
  <conditionalFormatting sqref="D17:E29">
    <cfRule type="expression" dxfId="57" priority="65">
      <formula>$C17="Option"</formula>
    </cfRule>
  </conditionalFormatting>
  <conditionalFormatting sqref="D30:E31">
    <cfRule type="expression" dxfId="56" priority="23">
      <formula>$C30="Option"</formula>
    </cfRule>
  </conditionalFormatting>
  <conditionalFormatting sqref="G19:G24">
    <cfRule type="expression" dxfId="55" priority="39">
      <formula>$F19="Fermeture"</formula>
    </cfRule>
    <cfRule type="expression" dxfId="54" priority="40">
      <formula>$F19="Modification"</formula>
    </cfRule>
    <cfRule type="expression" dxfId="53" priority="41">
      <formula>$F19="Création"</formula>
    </cfRule>
  </conditionalFormatting>
  <conditionalFormatting sqref="G29">
    <cfRule type="expression" dxfId="52" priority="61">
      <formula>$C29="Option"</formula>
    </cfRule>
  </conditionalFormatting>
  <conditionalFormatting sqref="G37:G38">
    <cfRule type="expression" dxfId="51" priority="50">
      <formula>$C37="Option"</formula>
    </cfRule>
  </conditionalFormatting>
  <conditionalFormatting sqref="G1:N12 G17:N28 G13:G16 J13:N16">
    <cfRule type="expression" dxfId="50" priority="5">
      <formula>$C1="Option"</formula>
    </cfRule>
  </conditionalFormatting>
  <conditionalFormatting sqref="H29:N38">
    <cfRule type="expression" dxfId="49" priority="84">
      <formula>$C29="Option"</formula>
    </cfRule>
  </conditionalFormatting>
  <conditionalFormatting sqref="J13 J17">
    <cfRule type="expression" dxfId="48" priority="28">
      <formula>$F13="Fermeture"</formula>
    </cfRule>
    <cfRule type="expression" dxfId="47" priority="29">
      <formula>$F13="Modification"</formula>
    </cfRule>
    <cfRule type="expression" dxfId="46" priority="30">
      <formula>$F13="Création"</formula>
    </cfRule>
  </conditionalFormatting>
  <conditionalFormatting sqref="J14:K16">
    <cfRule type="expression" dxfId="45" priority="6">
      <formula>$F14="Fermeture"</formula>
    </cfRule>
    <cfRule type="expression" dxfId="44" priority="7">
      <formula>$F14="Modification"</formula>
    </cfRule>
    <cfRule type="expression" dxfId="43" priority="8">
      <formula>$F14="Création"</formula>
    </cfRule>
  </conditionalFormatting>
  <conditionalFormatting sqref="K13:O13 L14:O16 A17:I17 K17:O17 A18:O18 H19:O21 A19:F22 H22:N23 C23:F24 A23:A27 H24:O24 C25:O27">
    <cfRule type="expression" dxfId="42" priority="82">
      <formula>$F13="Modification"</formula>
    </cfRule>
    <cfRule type="expression" dxfId="41" priority="83">
      <formula>$F13="Création"</formula>
    </cfRule>
  </conditionalFormatting>
  <conditionalFormatting sqref="K13:O13 L14:O16 K17:O17 A18:O18 H19:O21 H22:N23 H24:O24 C25:O27 A17:I17 A19:F22 C23:F24 A23:A27">
    <cfRule type="expression" dxfId="40" priority="81">
      <formula>$F13="Fermeture"</formula>
    </cfRule>
  </conditionalFormatting>
  <conditionalFormatting sqref="N1:N739">
    <cfRule type="expression" dxfId="39" priority="80">
      <formula>$M1="Porteuse"</formula>
    </cfRule>
  </conditionalFormatting>
  <conditionalFormatting sqref="O22:O23">
    <cfRule type="expression" dxfId="38" priority="73">
      <formula>$F22="Fermeture"</formula>
    </cfRule>
    <cfRule type="expression" dxfId="37" priority="74">
      <formula>$F22="Modification"</formula>
    </cfRule>
    <cfRule type="expression" dxfId="36" priority="75">
      <formula>$F22="Création"</formula>
    </cfRule>
  </conditionalFormatting>
  <conditionalFormatting sqref="H13 H15">
    <cfRule type="expression" dxfId="35" priority="3">
      <formula>$F13="Modification"</formula>
    </cfRule>
    <cfRule type="expression" dxfId="34" priority="4">
      <formula>$F13="Création"</formula>
    </cfRule>
  </conditionalFormatting>
  <conditionalFormatting sqref="H13 H15">
    <cfRule type="expression" dxfId="33" priority="2">
      <formula>$F13="Fermeture"</formula>
    </cfRule>
  </conditionalFormatting>
  <conditionalFormatting sqref="H13:I16">
    <cfRule type="expression" dxfId="32" priority="1">
      <formula>$C13="Option"</formula>
    </cfRule>
  </conditionalFormatting>
  <dataValidations count="6">
    <dataValidation type="list" allowBlank="1" showInputMessage="1" showErrorMessage="1" sqref="M19:M40" xr:uid="{F9E9226B-450E-45E6-B98E-A27E73EE9548}">
      <formula1>List_Mutualisation</formula1>
    </dataValidation>
    <dataValidation type="list" allowBlank="1" showInputMessage="1" showErrorMessage="1" sqref="H19:H40" xr:uid="{AEB5C570-7DA4-451B-9E58-2744E04AD643}">
      <formula1>List_CNU</formula1>
    </dataValidation>
    <dataValidation type="list" allowBlank="1" showInputMessage="1" showErrorMessage="1" sqref="C19:C40" xr:uid="{6639B71A-EB37-4690-B794-C2B80ECEA2D3}">
      <formula1>List_NatureELP</formula1>
    </dataValidation>
    <dataValidation type="list" allowBlank="1" showInputMessage="1" showErrorMessage="1" sqref="F19:F40" xr:uid="{A6C7C69F-4C1A-4E17-BEAB-1A07EC1B1E75}">
      <formula1>List_Statut</formula1>
    </dataValidation>
    <dataValidation type="list" allowBlank="1" showInputMessage="1" showErrorMessage="1" sqref="E19:E40" xr:uid="{FD3B72F4-017C-4D78-8DE8-00CCABEDFEEE}">
      <formula1>List_Type</formula1>
    </dataValidation>
    <dataValidation type="list" allowBlank="1" showInputMessage="1" showErrorMessage="1" sqref="L19:L40" xr:uid="{DF644B24-101C-4B73-ADDE-A0D6D9929653}">
      <formula1>"Anglais"</formula1>
    </dataValidation>
  </dataValidations>
  <pageMargins left="0.7" right="0.7" top="0.75" bottom="0.75" header="0.3" footer="0.3"/>
  <pageSetup paperSize="9" scale="2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9"/>
  <sheetViews>
    <sheetView zoomScale="60" zoomScaleNormal="60" workbookViewId="0">
      <pane ySplit="18" topLeftCell="A19" activePane="bottomLeft" state="frozen"/>
      <selection activeCell="D25" sqref="D25"/>
      <selection pane="bottomLeft" activeCell="G33" sqref="G33"/>
    </sheetView>
  </sheetViews>
  <sheetFormatPr baseColWidth="10" defaultRowHeight="14.5" x14ac:dyDescent="0.35"/>
  <cols>
    <col min="1" max="1" width="39" style="54"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8.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5.81640625" customWidth="1"/>
  </cols>
  <sheetData>
    <row r="1" spans="1:19" x14ac:dyDescent="0.35">
      <c r="A1" s="158"/>
      <c r="B1" s="158"/>
      <c r="C1" s="158"/>
      <c r="D1" s="158"/>
      <c r="E1" s="158"/>
      <c r="F1" s="158"/>
      <c r="G1" s="158"/>
      <c r="H1" s="158"/>
      <c r="I1" s="158"/>
      <c r="J1" s="32"/>
    </row>
    <row r="2" spans="1:19" x14ac:dyDescent="0.35">
      <c r="A2" s="158"/>
      <c r="B2" s="158"/>
      <c r="C2" s="158"/>
      <c r="D2" s="158"/>
      <c r="E2" s="158"/>
      <c r="F2" s="158"/>
      <c r="G2" s="158"/>
      <c r="H2" s="158"/>
      <c r="I2" s="158"/>
      <c r="J2" s="32"/>
    </row>
    <row r="3" spans="1:19" x14ac:dyDescent="0.35">
      <c r="A3" s="158"/>
      <c r="B3" s="158"/>
      <c r="C3" s="158"/>
      <c r="D3" s="158"/>
      <c r="E3" s="158"/>
      <c r="F3" s="158"/>
      <c r="G3" s="158"/>
      <c r="H3" s="158"/>
      <c r="I3" s="158"/>
      <c r="J3" s="32"/>
    </row>
    <row r="4" spans="1:19" x14ac:dyDescent="0.35">
      <c r="A4" s="158"/>
      <c r="B4" s="158"/>
      <c r="C4" s="158"/>
      <c r="D4" s="158"/>
      <c r="E4" s="158"/>
      <c r="F4" s="158"/>
      <c r="G4" s="158"/>
      <c r="H4" s="158"/>
      <c r="I4" s="158"/>
      <c r="J4" s="32"/>
    </row>
    <row r="5" spans="1:19" x14ac:dyDescent="0.35">
      <c r="A5" s="158"/>
      <c r="B5" s="158"/>
      <c r="C5" s="158"/>
      <c r="D5" s="158"/>
      <c r="E5" s="158"/>
      <c r="F5" s="158"/>
      <c r="G5" s="158"/>
      <c r="H5" s="158"/>
      <c r="I5" s="158"/>
      <c r="J5" s="32"/>
    </row>
    <row r="6" spans="1:19" x14ac:dyDescent="0.35">
      <c r="A6" s="158"/>
      <c r="B6" s="158"/>
      <c r="C6" s="158"/>
      <c r="D6" s="158"/>
      <c r="E6" s="158"/>
      <c r="F6" s="158"/>
      <c r="G6" s="158"/>
      <c r="H6" s="158"/>
      <c r="I6" s="158"/>
      <c r="J6" s="32"/>
    </row>
    <row r="7" spans="1:19" ht="14.5" customHeight="1" x14ac:dyDescent="0.35">
      <c r="A7" s="187" t="s">
        <v>204</v>
      </c>
      <c r="B7" s="186" t="str">
        <f>'Fiche Générale'!B2</f>
        <v>IAE</v>
      </c>
      <c r="C7" s="142" t="s">
        <v>68</v>
      </c>
      <c r="D7" s="142"/>
      <c r="E7" s="184" t="str">
        <f>'Fiche Générale'!B3</f>
        <v>Management Sectoriel</v>
      </c>
      <c r="F7" s="185"/>
      <c r="G7" s="142" t="s">
        <v>202</v>
      </c>
      <c r="H7" s="186" t="str">
        <f>'Fiche Générale'!B4</f>
        <v>GMSEC24 - 400/500</v>
      </c>
      <c r="I7" s="186"/>
      <c r="J7" s="33"/>
      <c r="K7" s="20"/>
    </row>
    <row r="8" spans="1:19" ht="14.5" customHeight="1" x14ac:dyDescent="0.35">
      <c r="A8" s="188"/>
      <c r="B8" s="186"/>
      <c r="C8" s="142"/>
      <c r="D8" s="142"/>
      <c r="E8" s="184"/>
      <c r="F8" s="185"/>
      <c r="G8" s="142"/>
      <c r="H8" s="186"/>
      <c r="I8" s="186"/>
      <c r="J8" s="33"/>
      <c r="K8" s="20"/>
    </row>
    <row r="9" spans="1:19" ht="14.5" customHeight="1" x14ac:dyDescent="0.35">
      <c r="A9" s="188"/>
      <c r="B9" s="186"/>
      <c r="C9" s="142"/>
      <c r="D9" s="142"/>
      <c r="E9" s="184"/>
      <c r="F9" s="185"/>
      <c r="G9" s="142"/>
      <c r="H9" s="186"/>
      <c r="I9" s="186"/>
      <c r="J9" s="33"/>
      <c r="K9" s="20"/>
    </row>
    <row r="10" spans="1:19" ht="14.5" customHeight="1" x14ac:dyDescent="0.35">
      <c r="A10" s="188"/>
      <c r="B10" s="186"/>
      <c r="C10" s="143" t="s">
        <v>69</v>
      </c>
      <c r="D10" s="143"/>
      <c r="E10" s="150" t="str">
        <f>'Fiche Générale'!C12</f>
        <v>Management de l'Art et de la Culture</v>
      </c>
      <c r="F10" s="151"/>
      <c r="G10" s="151"/>
      <c r="H10" s="151"/>
      <c r="I10" s="152"/>
      <c r="J10" s="34"/>
      <c r="K10" s="20"/>
    </row>
    <row r="11" spans="1:19" ht="14.5" customHeight="1" x14ac:dyDescent="0.35">
      <c r="A11" s="189"/>
      <c r="B11" s="186"/>
      <c r="C11" s="143"/>
      <c r="D11" s="143"/>
      <c r="E11" s="153"/>
      <c r="F11" s="154"/>
      <c r="G11" s="154"/>
      <c r="H11" s="154"/>
      <c r="I11" s="155"/>
      <c r="J11" s="34"/>
      <c r="K11" s="20"/>
    </row>
    <row r="12" spans="1:19" x14ac:dyDescent="0.35">
      <c r="C12" s="15"/>
      <c r="I12" s="12"/>
      <c r="J12" s="12"/>
      <c r="M12" s="162" t="s">
        <v>47</v>
      </c>
      <c r="N12" s="163"/>
      <c r="O12" s="180"/>
      <c r="P12" s="162" t="s">
        <v>50</v>
      </c>
      <c r="Q12" s="163"/>
      <c r="R12" s="163"/>
      <c r="S12" s="180"/>
    </row>
    <row r="13" spans="1:19" x14ac:dyDescent="0.35">
      <c r="A13" s="166" t="s">
        <v>23</v>
      </c>
      <c r="B13" s="102" t="str">
        <f>'S4 Maquette'!B13:B14</f>
        <v>2ème Année</v>
      </c>
      <c r="C13" s="102"/>
      <c r="D13" s="168" t="s">
        <v>25</v>
      </c>
      <c r="E13" s="170" t="str">
        <f>'S4 Maquette'!E13:F14</f>
        <v>GMSMA2 - 500</v>
      </c>
      <c r="F13" s="170"/>
      <c r="G13" s="170"/>
      <c r="H13" s="159" t="s">
        <v>188</v>
      </c>
      <c r="I13" s="159"/>
      <c r="J13" s="35"/>
      <c r="M13" s="164"/>
      <c r="N13" s="165"/>
      <c r="O13" s="181"/>
      <c r="P13" s="164"/>
      <c r="Q13" s="165"/>
      <c r="R13" s="165"/>
      <c r="S13" s="181"/>
    </row>
    <row r="14" spans="1:19" x14ac:dyDescent="0.35">
      <c r="A14" s="167"/>
      <c r="B14" s="102"/>
      <c r="C14" s="102"/>
      <c r="D14" s="169"/>
      <c r="E14" s="170"/>
      <c r="F14" s="170"/>
      <c r="G14" s="170"/>
      <c r="H14" s="159"/>
      <c r="I14" s="159"/>
      <c r="J14" s="35"/>
      <c r="M14" s="159" t="s">
        <v>48</v>
      </c>
      <c r="N14" s="162" t="s">
        <v>49</v>
      </c>
      <c r="O14" s="180"/>
      <c r="P14" s="158"/>
      <c r="Q14" s="171"/>
      <c r="R14" s="174"/>
      <c r="S14" s="168"/>
    </row>
    <row r="15" spans="1:19" x14ac:dyDescent="0.35">
      <c r="A15" s="166" t="s">
        <v>24</v>
      </c>
      <c r="B15" s="104" t="str">
        <f>'S4 Maquette'!B15:B16</f>
        <v>Semestre 4</v>
      </c>
      <c r="C15" s="105"/>
      <c r="D15" s="168" t="s">
        <v>55</v>
      </c>
      <c r="E15" s="170" t="str">
        <f>'S4 Maquette'!E15:F16</f>
        <v>GMS4SMA</v>
      </c>
      <c r="F15" s="170"/>
      <c r="G15" s="170"/>
      <c r="H15" s="176" t="str">
        <f>'Fiche Générale'!B5</f>
        <v>Session Unique</v>
      </c>
      <c r="I15" s="177"/>
      <c r="J15" s="36"/>
      <c r="M15" s="159"/>
      <c r="N15" s="182"/>
      <c r="O15" s="183"/>
      <c r="P15" s="158"/>
      <c r="Q15" s="172"/>
      <c r="R15" s="174"/>
      <c r="S15" s="175"/>
    </row>
    <row r="16" spans="1:19" x14ac:dyDescent="0.35">
      <c r="A16" s="167"/>
      <c r="B16" s="107"/>
      <c r="C16" s="108"/>
      <c r="D16" s="169"/>
      <c r="E16" s="170"/>
      <c r="F16" s="170"/>
      <c r="G16" s="170"/>
      <c r="H16" s="178"/>
      <c r="I16" s="179"/>
      <c r="J16" s="36"/>
      <c r="M16" s="159"/>
      <c r="N16" s="182"/>
      <c r="O16" s="183"/>
      <c r="P16" s="158"/>
      <c r="Q16" s="172"/>
      <c r="R16" s="174"/>
      <c r="S16" s="175"/>
    </row>
    <row r="17" spans="1:20" x14ac:dyDescent="0.35">
      <c r="L17" s="16"/>
      <c r="M17" s="159"/>
      <c r="N17" s="164"/>
      <c r="O17" s="181"/>
      <c r="P17" s="158"/>
      <c r="Q17" s="173"/>
      <c r="R17" s="174"/>
      <c r="S17" s="169"/>
    </row>
    <row r="18" spans="1:20" ht="59.5" customHeight="1" x14ac:dyDescent="0.35">
      <c r="A18" s="55" t="s">
        <v>36</v>
      </c>
      <c r="B18" s="37" t="s">
        <v>35</v>
      </c>
      <c r="C18" s="3" t="s">
        <v>26</v>
      </c>
      <c r="D18" s="87"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56" t="str">
        <f>'S4 Maquette'!B19</f>
        <v>UE 13 ﻿Mobiliser des savoirs hautement spécialisés</v>
      </c>
      <c r="B19" s="41" t="str">
        <f>'S4 Maquette'!C19</f>
        <v>UE</v>
      </c>
      <c r="C19" s="40">
        <f>'[2]S4 Maquette'!F19</f>
        <v>0</v>
      </c>
      <c r="D19" s="7"/>
      <c r="E19" s="7" t="s">
        <v>370</v>
      </c>
      <c r="F19" s="7" t="s">
        <v>370</v>
      </c>
      <c r="G19" s="38" t="s">
        <v>370</v>
      </c>
      <c r="H19" s="38" t="s">
        <v>370</v>
      </c>
      <c r="I19" s="38" t="s">
        <v>371</v>
      </c>
      <c r="J19" s="38"/>
      <c r="K19" s="38" t="s">
        <v>1</v>
      </c>
      <c r="L19" s="38"/>
      <c r="M19" s="38"/>
      <c r="N19" s="38"/>
      <c r="O19" s="38"/>
      <c r="P19" s="38"/>
      <c r="Q19" s="38"/>
      <c r="R19" s="38"/>
      <c r="S19" s="11"/>
      <c r="T19" s="1"/>
    </row>
    <row r="20" spans="1:20" ht="30.65" customHeight="1" x14ac:dyDescent="0.35">
      <c r="A20" s="56" t="str">
        <f>'S4 Maquette'!B20</f>
        <v>﻿Conférences professionnelles et séminaires de recherche</v>
      </c>
      <c r="B20" s="41" t="str">
        <f>'S4 Maquette'!C20</f>
        <v>ECUE</v>
      </c>
      <c r="C20" s="40">
        <f>'[2]S4 Maquette'!F20</f>
        <v>0</v>
      </c>
      <c r="D20" s="7">
        <v>1</v>
      </c>
      <c r="E20" s="7" t="s">
        <v>370</v>
      </c>
      <c r="F20" s="7" t="s">
        <v>371</v>
      </c>
      <c r="G20" s="7" t="s">
        <v>370</v>
      </c>
      <c r="H20" s="38" t="s">
        <v>371</v>
      </c>
      <c r="I20" s="38" t="s">
        <v>370</v>
      </c>
      <c r="J20" s="38"/>
      <c r="K20" s="38" t="s">
        <v>1</v>
      </c>
      <c r="L20" s="38"/>
      <c r="M20" s="38">
        <v>2</v>
      </c>
      <c r="N20" s="38"/>
      <c r="O20" s="38"/>
      <c r="P20" s="38"/>
      <c r="Q20" s="38"/>
      <c r="R20" s="38"/>
      <c r="S20" s="11"/>
      <c r="T20" s="1"/>
    </row>
    <row r="21" spans="1:20" ht="30.65" customHeight="1" x14ac:dyDescent="0.35">
      <c r="A21" s="56" t="str">
        <f>'S4 Maquette'!B21</f>
        <v>﻿Organisation et réalisation de l'exposition-concours "Art &amp; Leadership"</v>
      </c>
      <c r="B21" s="41" t="str">
        <f>'S4 Maquette'!C21</f>
        <v>ECUE</v>
      </c>
      <c r="C21" s="40"/>
      <c r="D21" s="7">
        <v>2</v>
      </c>
      <c r="E21" s="7" t="s">
        <v>370</v>
      </c>
      <c r="F21" s="7" t="s">
        <v>371</v>
      </c>
      <c r="G21" s="7" t="s">
        <v>370</v>
      </c>
      <c r="H21" s="38" t="s">
        <v>371</v>
      </c>
      <c r="I21" s="38" t="s">
        <v>370</v>
      </c>
      <c r="J21" s="38"/>
      <c r="K21" s="38" t="s">
        <v>1</v>
      </c>
      <c r="L21" s="38"/>
      <c r="M21" s="38">
        <v>2</v>
      </c>
      <c r="N21" s="38"/>
      <c r="O21" s="38"/>
      <c r="P21" s="38"/>
      <c r="Q21" s="38"/>
      <c r="R21" s="38"/>
      <c r="S21" s="11"/>
      <c r="T21" s="1"/>
    </row>
    <row r="22" spans="1:20" ht="30.65" customHeight="1" x14ac:dyDescent="0.35">
      <c r="A22" s="56" t="str">
        <f>'S4 Maquette'!B22</f>
        <v>Certification en langues (Global Exam)</v>
      </c>
      <c r="B22" s="41" t="str">
        <f>'S4 Maquette'!C22</f>
        <v>ECUE</v>
      </c>
      <c r="C22" s="40">
        <f>'[2]S4 Maquette'!F22</f>
        <v>0</v>
      </c>
      <c r="D22" s="7">
        <v>0</v>
      </c>
      <c r="E22" s="7" t="s">
        <v>371</v>
      </c>
      <c r="F22" s="7" t="s">
        <v>371</v>
      </c>
      <c r="G22" s="7" t="s">
        <v>371</v>
      </c>
      <c r="H22" s="7" t="s">
        <v>371</v>
      </c>
      <c r="I22" s="38" t="s">
        <v>371</v>
      </c>
      <c r="J22" s="38"/>
      <c r="K22" s="38" t="s">
        <v>1</v>
      </c>
      <c r="L22" s="38"/>
      <c r="M22" s="38">
        <v>0</v>
      </c>
      <c r="N22" s="38"/>
      <c r="O22" s="38"/>
      <c r="P22" s="38"/>
      <c r="Q22" s="38"/>
      <c r="R22" s="38"/>
      <c r="S22" s="11"/>
      <c r="T22" s="1"/>
    </row>
    <row r="23" spans="1:20" ht="30.65" customHeight="1" x14ac:dyDescent="0.35">
      <c r="A23" s="56" t="str">
        <f>'S4 Maquette'!B23</f>
        <v>Certification TOSA</v>
      </c>
      <c r="B23" s="41" t="str">
        <f>'S4 Maquette'!C23</f>
        <v>ECUE</v>
      </c>
      <c r="C23" s="40">
        <f>'[2]S4 Maquette'!F23</f>
        <v>0</v>
      </c>
      <c r="D23" s="7">
        <v>0</v>
      </c>
      <c r="E23" s="7" t="s">
        <v>371</v>
      </c>
      <c r="F23" s="7" t="s">
        <v>371</v>
      </c>
      <c r="G23" s="7" t="s">
        <v>371</v>
      </c>
      <c r="H23" s="7" t="s">
        <v>371</v>
      </c>
      <c r="I23" s="38" t="s">
        <v>371</v>
      </c>
      <c r="J23" s="38"/>
      <c r="K23" s="38" t="s">
        <v>1</v>
      </c>
      <c r="L23" s="38"/>
      <c r="M23" s="38">
        <v>0</v>
      </c>
      <c r="N23" s="38"/>
      <c r="O23" s="38"/>
      <c r="P23" s="38"/>
      <c r="Q23" s="38"/>
      <c r="R23" s="38"/>
      <c r="S23" s="11"/>
      <c r="T23" s="1"/>
    </row>
    <row r="24" spans="1:20" ht="30.65" customHeight="1" x14ac:dyDescent="0.35">
      <c r="A24" s="56" t="str">
        <f>'S4 Maquette'!B24</f>
        <v>Mission de professionalisation 
Alternance ou stage minimum de 4 mois
Mémoire de fin d'études
Soutenances</v>
      </c>
      <c r="B24" s="41" t="str">
        <f>'S4 Maquette'!C24</f>
        <v>ECUE</v>
      </c>
      <c r="C24" s="40">
        <f>'[2]S4 Maquette'!F24</f>
        <v>0</v>
      </c>
      <c r="D24" s="7">
        <v>8</v>
      </c>
      <c r="E24" s="7" t="s">
        <v>370</v>
      </c>
      <c r="F24" s="7" t="s">
        <v>371</v>
      </c>
      <c r="G24" s="7" t="s">
        <v>370</v>
      </c>
      <c r="H24" s="7" t="s">
        <v>370</v>
      </c>
      <c r="I24" s="7" t="s">
        <v>370</v>
      </c>
      <c r="J24" s="38"/>
      <c r="K24" s="38" t="s">
        <v>1</v>
      </c>
      <c r="L24" s="38"/>
      <c r="M24" s="38">
        <v>3</v>
      </c>
      <c r="N24" s="38"/>
      <c r="O24" s="38"/>
      <c r="P24" s="38"/>
      <c r="Q24" s="38"/>
      <c r="R24" s="38"/>
      <c r="S24" s="11"/>
      <c r="T24" s="1"/>
    </row>
    <row r="25" spans="1:20" ht="30.65" customHeight="1" x14ac:dyDescent="0.35">
      <c r="A25" s="56">
        <f>'S4 Maquette'!B25</f>
        <v>0</v>
      </c>
      <c r="B25" s="41">
        <f>'S4 Maquette'!C25</f>
        <v>0</v>
      </c>
      <c r="C25" s="40">
        <f>'[2]S4 Maquette'!F25</f>
        <v>0</v>
      </c>
      <c r="D25" s="7"/>
      <c r="E25" s="7"/>
      <c r="F25" s="7"/>
      <c r="G25" s="7"/>
      <c r="H25" s="7"/>
      <c r="I25" s="7"/>
      <c r="J25" s="38"/>
      <c r="K25" s="38"/>
      <c r="L25" s="38"/>
      <c r="M25" s="38"/>
      <c r="N25" s="38"/>
      <c r="O25" s="38"/>
      <c r="P25" s="38"/>
      <c r="Q25" s="38"/>
      <c r="R25" s="38"/>
      <c r="S25" s="11"/>
      <c r="T25" s="1"/>
    </row>
    <row r="26" spans="1:20" ht="30.65" customHeight="1" x14ac:dyDescent="0.35">
      <c r="A26" s="56">
        <f>'S4 Maquette'!B26</f>
        <v>0</v>
      </c>
      <c r="B26" s="41">
        <f>'S4 Maquette'!C26</f>
        <v>0</v>
      </c>
      <c r="C26" s="40">
        <f>'[2]S4 Maquette'!F26</f>
        <v>0</v>
      </c>
      <c r="D26" s="7"/>
      <c r="E26" s="7"/>
      <c r="F26" s="7"/>
      <c r="G26" s="7"/>
      <c r="H26" s="7"/>
      <c r="I26" s="7"/>
      <c r="J26" s="38"/>
      <c r="K26" s="38"/>
      <c r="L26" s="38"/>
      <c r="M26" s="38"/>
      <c r="N26" s="38"/>
      <c r="O26" s="38"/>
      <c r="P26" s="38"/>
      <c r="Q26" s="38"/>
      <c r="R26" s="38"/>
      <c r="S26" s="11"/>
      <c r="T26" s="1"/>
    </row>
    <row r="27" spans="1:20" ht="30.65" customHeight="1" x14ac:dyDescent="0.35">
      <c r="A27" s="56">
        <f>'S4 Maquette'!B27</f>
        <v>0</v>
      </c>
      <c r="B27" s="41">
        <f>'S4 Maquette'!C27</f>
        <v>0</v>
      </c>
      <c r="C27" s="40">
        <f>'[2]S4 Maquette'!F27</f>
        <v>0</v>
      </c>
      <c r="D27" s="7"/>
      <c r="E27" s="7"/>
      <c r="F27" s="7"/>
      <c r="G27" s="7"/>
      <c r="H27" s="7"/>
      <c r="I27" s="7"/>
      <c r="J27" s="38"/>
      <c r="K27" s="38"/>
      <c r="L27" s="38"/>
      <c r="M27" s="38"/>
      <c r="N27" s="38"/>
      <c r="O27" s="38"/>
      <c r="P27" s="38"/>
      <c r="Q27" s="38"/>
      <c r="R27" s="38"/>
      <c r="S27" s="11"/>
      <c r="T27" s="1"/>
    </row>
    <row r="28" spans="1:20" ht="30.65" customHeight="1" x14ac:dyDescent="0.35">
      <c r="A28" s="56">
        <f>'S4 Maquette'!B28</f>
        <v>0</v>
      </c>
      <c r="B28" s="41">
        <f>'S4 Maquette'!C28</f>
        <v>0</v>
      </c>
      <c r="C28" s="40">
        <f>'S4 Maquette'!F28</f>
        <v>0</v>
      </c>
      <c r="D28" s="7"/>
      <c r="E28" s="7"/>
      <c r="F28" s="7"/>
      <c r="G28" s="38"/>
      <c r="H28" s="38"/>
      <c r="I28" s="38"/>
      <c r="J28" s="38"/>
      <c r="K28" s="38"/>
      <c r="L28" s="38"/>
      <c r="M28" s="38"/>
      <c r="N28" s="38"/>
      <c r="O28" s="38"/>
      <c r="P28" s="38"/>
      <c r="Q28" s="38"/>
      <c r="R28" s="38"/>
      <c r="S28" s="11"/>
      <c r="T28" s="1"/>
    </row>
    <row r="29" spans="1:20" ht="30.65" customHeight="1" x14ac:dyDescent="0.35">
      <c r="A29" s="56" t="str">
        <f>'S4 Maquette'!B29</f>
        <v>BONUS IV (facultatif : max 0,25 points sur moyenne S4)</v>
      </c>
      <c r="B29" s="41">
        <f>'S4 Maquette'!C29</f>
        <v>0</v>
      </c>
      <c r="C29" s="40">
        <f>'S4 Maquette'!F29</f>
        <v>0</v>
      </c>
      <c r="D29" s="7"/>
      <c r="E29" s="7"/>
      <c r="F29" s="7"/>
      <c r="G29" s="38"/>
      <c r="H29" s="38"/>
      <c r="I29" s="38"/>
      <c r="J29" s="38"/>
      <c r="K29" s="38"/>
      <c r="L29" s="38"/>
      <c r="M29" s="38"/>
      <c r="N29" s="38"/>
      <c r="O29" s="38"/>
      <c r="P29" s="38"/>
      <c r="Q29" s="38"/>
      <c r="R29" s="38"/>
      <c r="S29" s="11"/>
      <c r="T29" s="1"/>
    </row>
    <row r="30" spans="1:20" ht="30.65" customHeight="1" x14ac:dyDescent="0.35">
      <c r="A30" s="56" t="str">
        <f>'S4 Maquette'!B30</f>
        <v>Sport</v>
      </c>
      <c r="B30" s="41">
        <f>'S4 Maquette'!C30</f>
        <v>0</v>
      </c>
      <c r="C30" s="40">
        <f>'S4 Maquette'!F30</f>
        <v>0</v>
      </c>
      <c r="D30" s="7"/>
      <c r="E30" s="7"/>
      <c r="F30" s="7"/>
      <c r="G30" s="38"/>
      <c r="H30" s="38"/>
      <c r="I30" s="38"/>
      <c r="J30" s="38"/>
      <c r="K30" s="38"/>
      <c r="L30" s="38"/>
      <c r="M30" s="38"/>
      <c r="N30" s="38"/>
      <c r="O30" s="38"/>
      <c r="P30" s="38"/>
      <c r="Q30" s="38"/>
      <c r="R30" s="38"/>
      <c r="S30" s="11"/>
      <c r="T30" s="1"/>
    </row>
    <row r="31" spans="1:20" ht="30.65" customHeight="1" x14ac:dyDescent="0.35">
      <c r="A31" s="56" t="str">
        <f>'S4 Maquette'!B31</f>
        <v>Engagement étudiant</v>
      </c>
      <c r="B31" s="41">
        <f>'S4 Maquette'!C31</f>
        <v>0</v>
      </c>
      <c r="C31" s="40">
        <f>'S4 Maquette'!F31</f>
        <v>0</v>
      </c>
      <c r="D31" s="7"/>
      <c r="E31" s="7"/>
      <c r="F31" s="7"/>
      <c r="G31" s="38"/>
      <c r="H31" s="38"/>
      <c r="I31" s="38"/>
      <c r="J31" s="38"/>
      <c r="K31" s="38"/>
      <c r="L31" s="38"/>
      <c r="M31" s="38"/>
      <c r="N31" s="38"/>
      <c r="O31" s="38"/>
      <c r="P31" s="38"/>
      <c r="Q31" s="38"/>
      <c r="R31" s="38"/>
      <c r="S31" s="11"/>
      <c r="T31" s="1"/>
    </row>
    <row r="32" spans="1:20" ht="30.65" customHeight="1" x14ac:dyDescent="0.35">
      <c r="A32" s="56" t="str">
        <f>'S4 Maquette'!B32</f>
        <v>Entreprenariat</v>
      </c>
      <c r="B32" s="41">
        <f>'S4 Maquette'!C32</f>
        <v>0</v>
      </c>
      <c r="C32" s="40">
        <f>'S4 Maquette'!F32</f>
        <v>0</v>
      </c>
      <c r="D32" s="7"/>
      <c r="E32" s="7"/>
      <c r="F32" s="7"/>
      <c r="G32" s="38"/>
      <c r="H32" s="38"/>
      <c r="I32" s="38"/>
      <c r="J32" s="38"/>
      <c r="K32" s="38"/>
      <c r="L32" s="38"/>
      <c r="M32" s="38"/>
      <c r="N32" s="38"/>
      <c r="O32" s="38"/>
      <c r="P32" s="38"/>
      <c r="Q32" s="38"/>
      <c r="R32" s="38"/>
      <c r="S32" s="11"/>
      <c r="T32" s="1"/>
    </row>
    <row r="33" spans="1:20" ht="30.65" customHeight="1" x14ac:dyDescent="0.35">
      <c r="A33" s="56" t="str">
        <f>'S4 Maquette'!B33</f>
        <v>Culture</v>
      </c>
      <c r="B33" s="41">
        <f>'S4 Maquette'!C33</f>
        <v>0</v>
      </c>
      <c r="C33" s="40">
        <f>'S4 Maquette'!F33</f>
        <v>0</v>
      </c>
      <c r="D33" s="7"/>
      <c r="E33" s="7"/>
      <c r="F33" s="7"/>
      <c r="G33" s="38"/>
      <c r="H33" s="38"/>
      <c r="I33" s="38"/>
      <c r="J33" s="38"/>
      <c r="K33" s="38"/>
      <c r="L33" s="38"/>
      <c r="M33" s="38"/>
      <c r="N33" s="38"/>
      <c r="O33" s="38"/>
      <c r="P33" s="38"/>
      <c r="Q33" s="38"/>
      <c r="R33" s="38"/>
      <c r="S33" s="11"/>
      <c r="T33" s="1"/>
    </row>
    <row r="34" spans="1:20" ht="30.65" customHeight="1" x14ac:dyDescent="0.35">
      <c r="A34" s="56" t="str">
        <f>'S4 Maquette'!B34</f>
        <v>Langues IV</v>
      </c>
      <c r="B34" s="41">
        <f>'S4 Maquette'!C34</f>
        <v>0</v>
      </c>
      <c r="C34" s="40">
        <f>'S4 Maquette'!F34</f>
        <v>0</v>
      </c>
      <c r="D34" s="7"/>
      <c r="E34" s="7"/>
      <c r="F34" s="7"/>
      <c r="G34" s="38"/>
      <c r="H34" s="38"/>
      <c r="I34" s="38"/>
      <c r="J34" s="38"/>
      <c r="K34" s="38"/>
      <c r="L34" s="38"/>
      <c r="M34" s="38"/>
      <c r="N34" s="38"/>
      <c r="O34" s="38"/>
      <c r="P34" s="38"/>
      <c r="Q34" s="38"/>
      <c r="R34" s="38"/>
      <c r="S34" s="11"/>
      <c r="T34" s="1"/>
    </row>
    <row r="35" spans="1:20" ht="30.65" customHeight="1" x14ac:dyDescent="0.35">
      <c r="A35" s="56" t="str">
        <f>'S4 Maquette'!B35</f>
        <v>IAE Engagement vie étudiante IV</v>
      </c>
      <c r="B35" s="41">
        <f>'S4 Maquette'!C35</f>
        <v>0</v>
      </c>
      <c r="C35" s="40">
        <f>'S4 Maquette'!F35</f>
        <v>0</v>
      </c>
      <c r="D35" s="7"/>
      <c r="E35" s="7"/>
      <c r="F35" s="7"/>
      <c r="G35" s="38"/>
      <c r="H35" s="38"/>
      <c r="I35" s="38"/>
      <c r="J35" s="38"/>
      <c r="K35" s="38"/>
      <c r="L35" s="38"/>
      <c r="M35" s="38"/>
      <c r="N35" s="38"/>
      <c r="O35" s="38"/>
      <c r="P35" s="38"/>
      <c r="Q35" s="38"/>
      <c r="R35" s="38"/>
      <c r="S35" s="11"/>
      <c r="T35" s="1"/>
    </row>
    <row r="36" spans="1:20" ht="30.65" customHeight="1" x14ac:dyDescent="0.35">
      <c r="A36" s="56" t="str">
        <f>'S4 Maquette'!B36</f>
        <v>IAE Engagement Responsable</v>
      </c>
      <c r="B36" s="41">
        <f>'S4 Maquette'!C36</f>
        <v>0</v>
      </c>
      <c r="C36" s="40">
        <f>'S4 Maquette'!F36</f>
        <v>0</v>
      </c>
      <c r="D36" s="7"/>
      <c r="E36" s="7"/>
      <c r="F36" s="7"/>
      <c r="G36" s="38"/>
      <c r="H36" s="38"/>
      <c r="I36" s="38"/>
      <c r="J36" s="38"/>
      <c r="K36" s="38"/>
      <c r="L36" s="38"/>
      <c r="M36" s="38"/>
      <c r="N36" s="38"/>
      <c r="O36" s="38"/>
      <c r="P36" s="38"/>
      <c r="Q36" s="38"/>
      <c r="R36" s="38"/>
      <c r="S36" s="11"/>
      <c r="T36" s="1"/>
    </row>
    <row r="37" spans="1:20" ht="30.65" customHeight="1" x14ac:dyDescent="0.35">
      <c r="A37" s="56">
        <f>'S4 Maquette'!B37</f>
        <v>0</v>
      </c>
      <c r="B37" s="41">
        <f>'S4 Maquette'!C37</f>
        <v>0</v>
      </c>
      <c r="C37" s="40">
        <f>'S4 Maquette'!F37</f>
        <v>0</v>
      </c>
      <c r="D37" s="7"/>
      <c r="E37" s="7"/>
      <c r="F37" s="7"/>
      <c r="G37" s="38"/>
      <c r="H37" s="38"/>
      <c r="I37" s="38"/>
      <c r="J37" s="38"/>
      <c r="K37" s="38"/>
      <c r="L37" s="38"/>
      <c r="M37" s="38"/>
      <c r="N37" s="38"/>
      <c r="O37" s="38"/>
      <c r="P37" s="38"/>
      <c r="Q37" s="38"/>
      <c r="R37" s="38"/>
      <c r="S37" s="11"/>
      <c r="T37" s="1"/>
    </row>
    <row r="38" spans="1:20" ht="30.65" customHeight="1" x14ac:dyDescent="0.35">
      <c r="A38" s="56">
        <f>'S4 Maquette'!B38</f>
        <v>0</v>
      </c>
      <c r="B38" s="41">
        <f>'S4 Maquette'!C38</f>
        <v>0</v>
      </c>
      <c r="C38" s="40">
        <f>'S4 Maquette'!F38</f>
        <v>0</v>
      </c>
      <c r="D38" s="7"/>
      <c r="E38" s="7"/>
      <c r="F38" s="7"/>
      <c r="G38" s="38"/>
      <c r="H38" s="38"/>
      <c r="I38" s="38"/>
      <c r="J38" s="39"/>
      <c r="K38" s="39"/>
      <c r="L38" s="39"/>
      <c r="M38" s="39"/>
      <c r="N38" s="39"/>
      <c r="O38" s="39"/>
      <c r="P38" s="39"/>
      <c r="Q38" s="39"/>
      <c r="R38" s="39"/>
      <c r="S38" s="11"/>
      <c r="T38" s="1"/>
    </row>
    <row r="39" spans="1:20" ht="30.65" customHeight="1" x14ac:dyDescent="0.35">
      <c r="A39" s="56">
        <f>'S4 Maquette'!B39</f>
        <v>0</v>
      </c>
      <c r="B39" s="41">
        <f>'S4 Maquette'!C39</f>
        <v>0</v>
      </c>
      <c r="C39" s="40">
        <f>'S4 Maquette'!F39</f>
        <v>0</v>
      </c>
      <c r="D39" s="7"/>
      <c r="E39" s="7"/>
      <c r="F39" s="7"/>
      <c r="G39" s="38"/>
      <c r="H39" s="38"/>
      <c r="I39" s="38"/>
      <c r="J39" s="39"/>
      <c r="K39" s="39"/>
      <c r="L39" s="39"/>
      <c r="M39" s="39"/>
      <c r="N39" s="39"/>
      <c r="O39" s="39"/>
      <c r="P39" s="39"/>
      <c r="Q39" s="39"/>
      <c r="R39" s="39"/>
      <c r="S39" s="11"/>
      <c r="T39" s="1"/>
    </row>
  </sheetData>
  <sheetProtection algorithmName="SHA-512" hashValue="5FN4vg0XjueBDNgMhQUBzTlT9qn5g2t1Mx30MQ4hd4TgdmxH5wCFjpRbOp1HpZj8erxuSnuWHiVRzajHPSwBzg==" saltValue="/klHh1qKeNhA+gQxKY/Vvg=="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40:A738">
    <cfRule type="expression" dxfId="31" priority="31">
      <formula>$C1="Parcours Pédagogique"</formula>
    </cfRule>
    <cfRule type="expression" dxfId="30" priority="32">
      <formula>$C1="BLOC"</formula>
    </cfRule>
    <cfRule type="expression" dxfId="29" priority="33">
      <formula>$C1="OPTION"</formula>
    </cfRule>
  </conditionalFormatting>
  <conditionalFormatting sqref="A18:T18 A19:B27 A28:S39">
    <cfRule type="expression" dxfId="28" priority="41">
      <formula>$C18="Modification"</formula>
    </cfRule>
    <cfRule type="expression" dxfId="27" priority="42">
      <formula>$C18="Création"</formula>
    </cfRule>
    <cfRule type="expression" dxfId="26" priority="43">
      <formula>$C18="Fermeture"</formula>
    </cfRule>
  </conditionalFormatting>
  <conditionalFormatting sqref="A18:T18 A19:B27 A28:S39">
    <cfRule type="expression" dxfId="25" priority="40">
      <formula>$C18="Modification MCC"</formula>
    </cfRule>
  </conditionalFormatting>
  <conditionalFormatting sqref="B1:S9 B10:E10 J10:S11 B11:D11 B12:M12 P12 B13:H13 K13:L13 B14:G14 K14:N14 P14:S17 B15:H15 K15:M16 B16:G16 B17:M17 B40:S738">
    <cfRule type="expression" dxfId="24" priority="37">
      <formula>$D1="Modification"</formula>
    </cfRule>
    <cfRule type="expression" dxfId="23" priority="38">
      <formula>$D1="Création"</formula>
    </cfRule>
    <cfRule type="expression" dxfId="22" priority="39">
      <formula>$D1="Fermeture"</formula>
    </cfRule>
  </conditionalFormatting>
  <conditionalFormatting sqref="B1:S9 J10:S11 B12:M12 K14:N14 K15:M16 B17:M17 B40:S738 P14:S17 B10:E10 B11:D11 P12 B13:H13 K13:L13 B14:G14 B15:H15 B16:G16">
    <cfRule type="expression" dxfId="21" priority="36">
      <formula>$D1="Modification MCC"</formula>
    </cfRule>
  </conditionalFormatting>
  <conditionalFormatting sqref="C19:J19 L19:S19 C20:S21 C22:J23 L22:S23 C24:S27">
    <cfRule type="expression" dxfId="20" priority="22">
      <formula>$C19="Modification"</formula>
    </cfRule>
    <cfRule type="expression" dxfId="19" priority="23">
      <formula>$C19="Création"</formula>
    </cfRule>
    <cfRule type="expression" dxfId="18" priority="24">
      <formula>$C19="Fermeture"</formula>
    </cfRule>
  </conditionalFormatting>
  <conditionalFormatting sqref="J1:J738">
    <cfRule type="expression" dxfId="17" priority="16">
      <formula>$I1="NON"</formula>
    </cfRule>
  </conditionalFormatting>
  <conditionalFormatting sqref="K19">
    <cfRule type="expression" dxfId="16" priority="9">
      <formula>$C19="Modification MCC"</formula>
    </cfRule>
    <cfRule type="expression" dxfId="15" priority="10">
      <formula>$C19="Modification"</formula>
    </cfRule>
    <cfRule type="expression" dxfId="14" priority="11">
      <formula>$C19="Création"</formula>
    </cfRule>
    <cfRule type="expression" dxfId="13" priority="12">
      <formula>$C19="Fermeture"</formula>
    </cfRule>
  </conditionalFormatting>
  <conditionalFormatting sqref="K22:K23">
    <cfRule type="expression" dxfId="12" priority="1">
      <formula>$C22="Modification MCC"</formula>
    </cfRule>
    <cfRule type="expression" dxfId="11" priority="2">
      <formula>$C22="Modification"</formula>
    </cfRule>
    <cfRule type="expression" dxfId="10" priority="3">
      <formula>$C22="Création"</formula>
    </cfRule>
    <cfRule type="expression" dxfId="9" priority="4">
      <formula>$C22="Fermeture"</formula>
    </cfRule>
  </conditionalFormatting>
  <conditionalFormatting sqref="L18:L39">
    <cfRule type="expression" dxfId="8" priority="19">
      <formula>$K18="CT (Contrôle terminal)"</formula>
    </cfRule>
    <cfRule type="expression" dxfId="7" priority="20">
      <formula>$K18="CCI (CC Intégral)"</formula>
    </cfRule>
  </conditionalFormatting>
  <conditionalFormatting sqref="L19:S19 C20:S21 L22:S23 C24:S27 C19:J19 C22:J23">
    <cfRule type="expression" dxfId="6" priority="21">
      <formula>$C19="Modification MCC"</formula>
    </cfRule>
  </conditionalFormatting>
  <conditionalFormatting sqref="M1:M738">
    <cfRule type="expression" dxfId="5" priority="18">
      <formula>$K1="CT (Contrôle terminal)"</formula>
    </cfRule>
  </conditionalFormatting>
  <conditionalFormatting sqref="N1:O738">
    <cfRule type="expression" dxfId="4" priority="15">
      <formula>$K1="CCI (CC Intégral)"</formula>
    </cfRule>
  </conditionalFormatting>
  <conditionalFormatting sqref="P19:S39">
    <cfRule type="expression" dxfId="3" priority="17">
      <formula>$H$15="Session Unique"</formula>
    </cfRule>
  </conditionalFormatting>
  <conditionalFormatting sqref="Q1:R738">
    <cfRule type="expression" dxfId="2" priority="13">
      <formula>$P1="Autres"</formula>
    </cfRule>
  </conditionalFormatting>
  <conditionalFormatting sqref="S1:S738">
    <cfRule type="expression" dxfId="1" priority="14">
      <formula>$P1="CT (Contrôle terminal)"</formula>
    </cfRule>
  </conditionalFormatting>
  <conditionalFormatting sqref="T18">
    <cfRule type="expression" dxfId="0" priority="26">
      <formula>$P18="CT (Contrôle terminal)"</formula>
    </cfRule>
  </conditionalFormatting>
  <dataValidations count="6">
    <dataValidation type="list" allowBlank="1" showInputMessage="1" showErrorMessage="1" sqref="Q19:Q39 N19:N39" xr:uid="{4F8369F5-231D-448F-82E8-D627EFAFA84C}">
      <formula1>List_Controle</formula1>
    </dataValidation>
    <dataValidation type="list" allowBlank="1" showInputMessage="1" showErrorMessage="1" sqref="K19:K39" xr:uid="{83A8C369-1B13-40A2-A7D8-4888A560BD74}">
      <formula1>List_Controle2</formula1>
    </dataValidation>
    <dataValidation type="list" allowBlank="1" showInputMessage="1" showErrorMessage="1" sqref="C19:C39"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9" xr:uid="{05C6258F-CFE4-41B3-B7B6-5B6A6AC3B264}">
      <formula1>"CT (Contrôle terminal), Autres"</formula1>
    </dataValidation>
    <dataValidation type="list" allowBlank="1" showInputMessage="1" showErrorMessage="1" sqref="E19:I39" xr:uid="{EF09FB61-67E4-4F1F-96CE-D8531DDDEE39}">
      <formula1>"OUI, NON"</formula1>
    </dataValidation>
  </dataValidations>
  <pageMargins left="0.7" right="0.7" top="0.75" bottom="0.75" header="0.3" footer="0.3"/>
  <pageSetup paperSize="9" scal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RowHeight="14.5" x14ac:dyDescent="0.35"/>
  <sheetData>
    <row r="1" spans="1:30" x14ac:dyDescent="0.35">
      <c r="A1" s="101" t="s">
        <v>191</v>
      </c>
      <c r="B1" s="101"/>
      <c r="C1" s="101"/>
      <c r="D1" s="101"/>
      <c r="E1" s="101"/>
      <c r="F1" s="101"/>
      <c r="G1" s="101"/>
      <c r="H1" s="101"/>
      <c r="I1" s="101"/>
      <c r="J1" s="101"/>
      <c r="K1" s="101"/>
      <c r="L1" s="101"/>
      <c r="AA1" s="102" t="s">
        <v>29</v>
      </c>
      <c r="AB1" s="102"/>
      <c r="AC1" s="102"/>
      <c r="AD1" s="102"/>
    </row>
    <row r="2" spans="1:30" x14ac:dyDescent="0.35">
      <c r="A2" s="101"/>
      <c r="B2" s="101"/>
      <c r="C2" s="101"/>
      <c r="D2" s="101"/>
      <c r="E2" s="101"/>
      <c r="F2" s="101"/>
      <c r="G2" s="101"/>
      <c r="H2" s="101"/>
      <c r="I2" s="101"/>
      <c r="J2" s="101"/>
      <c r="K2" s="101"/>
      <c r="L2" s="101"/>
      <c r="AA2" s="102"/>
      <c r="AB2" s="102"/>
      <c r="AC2" s="102"/>
      <c r="AD2" s="102"/>
    </row>
    <row r="3" spans="1:30" x14ac:dyDescent="0.35">
      <c r="A3" s="102" t="s">
        <v>184</v>
      </c>
      <c r="B3" s="102"/>
      <c r="C3" s="102"/>
      <c r="D3" s="102" t="s">
        <v>185</v>
      </c>
      <c r="E3" s="102"/>
      <c r="F3" s="102"/>
      <c r="G3" s="102" t="s">
        <v>187</v>
      </c>
      <c r="H3" s="102"/>
      <c r="I3" s="102"/>
      <c r="J3" s="102" t="s">
        <v>189</v>
      </c>
      <c r="K3" s="102"/>
      <c r="L3" s="102"/>
      <c r="AA3" s="9" t="s">
        <v>184</v>
      </c>
      <c r="AB3" s="9" t="s">
        <v>185</v>
      </c>
      <c r="AC3" s="9" t="s">
        <v>187</v>
      </c>
      <c r="AD3" s="9" t="s">
        <v>189</v>
      </c>
    </row>
    <row r="4" spans="1:30" x14ac:dyDescent="0.35">
      <c r="A4" s="9" t="s">
        <v>29</v>
      </c>
      <c r="B4" s="9" t="s">
        <v>30</v>
      </c>
      <c r="C4" s="9" t="s">
        <v>31</v>
      </c>
      <c r="D4" s="31" t="s">
        <v>29</v>
      </c>
      <c r="E4" s="31" t="s">
        <v>30</v>
      </c>
      <c r="F4" s="31" t="s">
        <v>31</v>
      </c>
      <c r="G4" s="31" t="s">
        <v>29</v>
      </c>
      <c r="H4" s="31" t="s">
        <v>30</v>
      </c>
      <c r="I4" s="31" t="s">
        <v>31</v>
      </c>
      <c r="J4" s="31" t="s">
        <v>29</v>
      </c>
      <c r="K4" s="31" t="s">
        <v>30</v>
      </c>
      <c r="L4" s="31" t="s">
        <v>31</v>
      </c>
      <c r="AA4" s="9">
        <f>'S1 Maquette'!I19*1.5</f>
        <v>0</v>
      </c>
      <c r="AB4" s="9">
        <f>'S2 Maquette'!I19*1.5</f>
        <v>0</v>
      </c>
      <c r="AC4" s="9">
        <f>'S3 Maquette'!I19*1.5</f>
        <v>0</v>
      </c>
      <c r="AD4" s="9">
        <f>'S4 Maquette'!I19*1.5</f>
        <v>0</v>
      </c>
    </row>
    <row r="5" spans="1:30" x14ac:dyDescent="0.35">
      <c r="A5" s="9" t="e">
        <f>SUM(AA4:AA291)</f>
        <v>#REF!</v>
      </c>
      <c r="B5" s="9">
        <f>SUM('S1 Maquette'!J19:J50)</f>
        <v>0</v>
      </c>
      <c r="C5" s="9">
        <f>SUM('S1 Maquette'!K19:K50)</f>
        <v>0</v>
      </c>
      <c r="D5" s="9" t="e">
        <f>SUM(AB4:AB291)</f>
        <v>#REF!</v>
      </c>
      <c r="E5" s="9">
        <f>SUM('S2 Maquette'!J19:J38)</f>
        <v>40</v>
      </c>
      <c r="F5" s="9">
        <f>SUM('S2 Maquette'!K19:K38)</f>
        <v>0</v>
      </c>
      <c r="G5" s="9" t="e">
        <f>SUM(AC4:AC291)</f>
        <v>#REF!</v>
      </c>
      <c r="H5" s="9">
        <f>SUM('S3 Maquette'!J19:J49)</f>
        <v>0</v>
      </c>
      <c r="I5" s="9">
        <f>SUM('S3 Maquette'!K19:K49)</f>
        <v>0</v>
      </c>
      <c r="J5" s="9" t="e">
        <f>SUM(AD4:AD291)</f>
        <v>#REF!</v>
      </c>
      <c r="K5" s="9">
        <f>SUM('S4 Maquette'!J19:J40)</f>
        <v>20</v>
      </c>
      <c r="L5" s="9">
        <f>SUM('S4 Maquette'!K19:K40)</f>
        <v>0</v>
      </c>
      <c r="AA5" s="9">
        <f>'S1 Maquette'!I20*1.5</f>
        <v>30</v>
      </c>
      <c r="AB5" s="9">
        <f>'S2 Maquette'!I20*1.5</f>
        <v>60</v>
      </c>
      <c r="AC5" s="9">
        <f>'S3 Maquette'!I20*1.5</f>
        <v>45</v>
      </c>
      <c r="AD5" s="9">
        <f>'S4 Maquette'!I20*1.5</f>
        <v>30</v>
      </c>
    </row>
    <row r="6" spans="1:30" x14ac:dyDescent="0.35">
      <c r="A6" s="102" t="s">
        <v>192</v>
      </c>
      <c r="B6" s="102"/>
      <c r="C6" s="102"/>
      <c r="D6" s="102" t="s">
        <v>192</v>
      </c>
      <c r="E6" s="102"/>
      <c r="F6" s="102"/>
      <c r="G6" s="102" t="s">
        <v>192</v>
      </c>
      <c r="H6" s="102"/>
      <c r="I6" s="102"/>
      <c r="J6" s="102" t="s">
        <v>192</v>
      </c>
      <c r="K6" s="102"/>
      <c r="L6" s="102"/>
      <c r="AA6" s="9">
        <f>'S1 Maquette'!I21*1.5</f>
        <v>30</v>
      </c>
      <c r="AB6" s="9">
        <f>'S2 Maquette'!I21*1.5</f>
        <v>30</v>
      </c>
      <c r="AC6" s="9">
        <f>'S3 Maquette'!I21*1.5</f>
        <v>30</v>
      </c>
      <c r="AD6" s="9">
        <f>'S4 Maquette'!I21*1.5</f>
        <v>30</v>
      </c>
    </row>
    <row r="7" spans="1:30" x14ac:dyDescent="0.35">
      <c r="A7" s="102" t="e">
        <f>SUM(A5,B5,C5)</f>
        <v>#REF!</v>
      </c>
      <c r="B7" s="102"/>
      <c r="C7" s="102"/>
      <c r="D7" s="102" t="e">
        <f>SUM(D5,E5,F5)</f>
        <v>#REF!</v>
      </c>
      <c r="E7" s="102"/>
      <c r="F7" s="102"/>
      <c r="G7" s="102" t="e">
        <f>SUM(G5,H5,I5)</f>
        <v>#REF!</v>
      </c>
      <c r="H7" s="102"/>
      <c r="I7" s="102"/>
      <c r="J7" s="102" t="e">
        <f>SUM(J5,K5,L5)</f>
        <v>#REF!</v>
      </c>
      <c r="K7" s="102"/>
      <c r="L7" s="102"/>
      <c r="AA7" s="9">
        <f>'S1 Maquette'!I22*1.5</f>
        <v>30</v>
      </c>
      <c r="AB7" s="9">
        <f>'S2 Maquette'!I22*1.5</f>
        <v>0</v>
      </c>
      <c r="AC7" s="9">
        <f>'S3 Maquette'!I22*1.5</f>
        <v>30</v>
      </c>
      <c r="AD7" s="9">
        <f>'S4 Maquette'!I22*1.5</f>
        <v>30</v>
      </c>
    </row>
    <row r="8" spans="1:30" x14ac:dyDescent="0.35">
      <c r="A8" s="103" t="s">
        <v>192</v>
      </c>
      <c r="B8" s="104"/>
      <c r="C8" s="104"/>
      <c r="D8" s="104"/>
      <c r="E8" s="104"/>
      <c r="F8" s="105"/>
      <c r="G8" s="103" t="s">
        <v>192</v>
      </c>
      <c r="H8" s="104"/>
      <c r="I8" s="104"/>
      <c r="J8" s="104"/>
      <c r="K8" s="104"/>
      <c r="L8" s="105"/>
      <c r="AA8" s="9">
        <f>'S1 Maquette'!I23*1.5</f>
        <v>0</v>
      </c>
      <c r="AB8" s="9">
        <f>'S2 Maquette'!I23*1.5</f>
        <v>15</v>
      </c>
      <c r="AC8" s="9">
        <f>'S3 Maquette'!I23*1.5</f>
        <v>0</v>
      </c>
      <c r="AD8" s="9">
        <f>'S4 Maquette'!I23*1.5</f>
        <v>30</v>
      </c>
    </row>
    <row r="9" spans="1:30" x14ac:dyDescent="0.35">
      <c r="A9" s="106"/>
      <c r="B9" s="107"/>
      <c r="C9" s="107"/>
      <c r="D9" s="107"/>
      <c r="E9" s="107"/>
      <c r="F9" s="108"/>
      <c r="G9" s="106"/>
      <c r="H9" s="107"/>
      <c r="I9" s="107"/>
      <c r="J9" s="107"/>
      <c r="K9" s="107"/>
      <c r="L9" s="108"/>
      <c r="AA9" s="9">
        <f>'S1 Maquette'!I24*1.5</f>
        <v>30</v>
      </c>
      <c r="AB9" s="9">
        <f>'S2 Maquette'!I24*1.5</f>
        <v>30</v>
      </c>
      <c r="AC9" s="9">
        <f>'S3 Maquette'!I24*1.5</f>
        <v>30</v>
      </c>
      <c r="AD9" s="9">
        <f>'S4 Maquette'!I24*1.5</f>
        <v>0</v>
      </c>
    </row>
    <row r="10" spans="1:30" x14ac:dyDescent="0.35">
      <c r="A10" s="103" t="e">
        <f>SUM(A7,D7)</f>
        <v>#REF!</v>
      </c>
      <c r="B10" s="104"/>
      <c r="C10" s="104"/>
      <c r="D10" s="104"/>
      <c r="E10" s="104"/>
      <c r="F10" s="105"/>
      <c r="G10" s="103" t="e">
        <f>SUM(G7,J7)</f>
        <v>#REF!</v>
      </c>
      <c r="H10" s="104"/>
      <c r="I10" s="104"/>
      <c r="J10" s="104"/>
      <c r="K10" s="104"/>
      <c r="L10" s="105"/>
      <c r="AA10" s="9">
        <f>'S1 Maquette'!I25*1.5</f>
        <v>30</v>
      </c>
      <c r="AB10" s="9">
        <f>'S2 Maquette'!J25*1.5</f>
        <v>30</v>
      </c>
      <c r="AC10" s="9">
        <f>'S3 Maquette'!I25*1.5</f>
        <v>30</v>
      </c>
      <c r="AD10" s="9">
        <f>'S4 Maquette'!I25*1.5</f>
        <v>0</v>
      </c>
    </row>
    <row r="11" spans="1:30" x14ac:dyDescent="0.35">
      <c r="A11" s="106"/>
      <c r="B11" s="107"/>
      <c r="C11" s="107"/>
      <c r="D11" s="107"/>
      <c r="E11" s="107"/>
      <c r="F11" s="108"/>
      <c r="G11" s="106"/>
      <c r="H11" s="107"/>
      <c r="I11" s="107"/>
      <c r="J11" s="107"/>
      <c r="K11" s="107"/>
      <c r="L11" s="108"/>
      <c r="AA11" s="9">
        <f>'S1 Maquette'!I26*1.5</f>
        <v>30</v>
      </c>
      <c r="AB11" s="9">
        <f>'S2 Maquette'!J26*1.5</f>
        <v>30</v>
      </c>
      <c r="AC11" s="9">
        <f>'S3 Maquette'!I26*1.5</f>
        <v>30</v>
      </c>
      <c r="AD11" s="9">
        <f>'S4 Maquette'!I26*1.5</f>
        <v>0</v>
      </c>
    </row>
    <row r="12" spans="1:30" x14ac:dyDescent="0.35">
      <c r="AA12" s="9">
        <f>'S1 Maquette'!I27*1.5</f>
        <v>0</v>
      </c>
      <c r="AB12" s="9">
        <f>'S2 Maquette'!I27*1.5</f>
        <v>0</v>
      </c>
      <c r="AC12" s="9">
        <f>'S3 Maquette'!I27*1.5</f>
        <v>0</v>
      </c>
      <c r="AD12" s="9">
        <f>'S4 Maquette'!I27*1.5</f>
        <v>0</v>
      </c>
    </row>
    <row r="13" spans="1:30" x14ac:dyDescent="0.35">
      <c r="AA13" s="9">
        <f>'S1 Maquette'!I28*1.5</f>
        <v>30</v>
      </c>
      <c r="AB13" s="9">
        <f>'S2 Maquette'!I28*1.5</f>
        <v>0</v>
      </c>
      <c r="AC13" s="9">
        <f>'S3 Maquette'!I28*1.5</f>
        <v>45</v>
      </c>
      <c r="AD13" s="9">
        <f>'S4 Maquette'!I28*1.5</f>
        <v>0</v>
      </c>
    </row>
    <row r="14" spans="1:30" x14ac:dyDescent="0.35">
      <c r="A14" s="109" t="s">
        <v>193</v>
      </c>
      <c r="B14" s="109"/>
      <c r="C14" s="109"/>
      <c r="D14" s="109"/>
      <c r="E14" s="109"/>
      <c r="F14" s="109"/>
      <c r="G14" s="109"/>
      <c r="H14" s="109"/>
      <c r="I14" s="109"/>
      <c r="J14" s="109"/>
      <c r="K14" s="109"/>
      <c r="L14" s="109"/>
      <c r="N14" s="110" t="s">
        <v>194</v>
      </c>
      <c r="O14" s="110"/>
      <c r="P14" s="110"/>
      <c r="Q14" s="110"/>
      <c r="R14" s="110"/>
      <c r="S14" s="110"/>
      <c r="T14" s="110"/>
      <c r="U14" s="110"/>
      <c r="V14" s="110"/>
      <c r="W14" s="110"/>
      <c r="X14" s="110"/>
      <c r="Y14" s="110"/>
      <c r="AA14" s="9">
        <f>'S1 Maquette'!I29*1.5</f>
        <v>30</v>
      </c>
      <c r="AB14" s="9">
        <f>'S2 Maquette'!I29*1.5</f>
        <v>0</v>
      </c>
      <c r="AC14" s="9">
        <f>'S3 Maquette'!I29*1.5</f>
        <v>30</v>
      </c>
      <c r="AD14" s="9">
        <f>'S4 Maquette'!I29*1.5</f>
        <v>0</v>
      </c>
    </row>
    <row r="15" spans="1:30" x14ac:dyDescent="0.35">
      <c r="A15" s="109"/>
      <c r="B15" s="109"/>
      <c r="C15" s="109"/>
      <c r="D15" s="109"/>
      <c r="E15" s="109"/>
      <c r="F15" s="109"/>
      <c r="G15" s="109"/>
      <c r="H15" s="109"/>
      <c r="I15" s="109"/>
      <c r="J15" s="109"/>
      <c r="K15" s="109"/>
      <c r="L15" s="109"/>
      <c r="N15" s="110"/>
      <c r="O15" s="110"/>
      <c r="P15" s="110"/>
      <c r="Q15" s="110"/>
      <c r="R15" s="110"/>
      <c r="S15" s="110"/>
      <c r="T15" s="110"/>
      <c r="U15" s="110"/>
      <c r="V15" s="110"/>
      <c r="W15" s="110"/>
      <c r="X15" s="110"/>
      <c r="Y15" s="110"/>
      <c r="AA15" s="9">
        <f>'S1 Maquette'!I30*1.5</f>
        <v>30</v>
      </c>
      <c r="AB15" s="9">
        <f>'S2 Maquette'!I30*1.5</f>
        <v>0</v>
      </c>
      <c r="AC15" s="9">
        <f>'S3 Maquette'!I30*1.5</f>
        <v>0</v>
      </c>
      <c r="AD15" s="9">
        <f>'S4 Maquette'!I30*1.5</f>
        <v>0</v>
      </c>
    </row>
    <row r="16" spans="1:30" x14ac:dyDescent="0.35">
      <c r="A16" s="102" t="s">
        <v>184</v>
      </c>
      <c r="B16" s="102"/>
      <c r="C16" s="102"/>
      <c r="D16" s="111" t="s">
        <v>185</v>
      </c>
      <c r="E16" s="112"/>
      <c r="F16" s="113"/>
      <c r="G16" s="102" t="s">
        <v>187</v>
      </c>
      <c r="H16" s="102"/>
      <c r="I16" s="102"/>
      <c r="J16" s="102" t="s">
        <v>189</v>
      </c>
      <c r="K16" s="102"/>
      <c r="L16" s="102"/>
      <c r="N16" s="102" t="s">
        <v>184</v>
      </c>
      <c r="O16" s="102"/>
      <c r="P16" s="102"/>
      <c r="Q16" s="102" t="s">
        <v>185</v>
      </c>
      <c r="R16" s="102"/>
      <c r="S16" s="102"/>
      <c r="T16" s="102" t="s">
        <v>187</v>
      </c>
      <c r="U16" s="102"/>
      <c r="V16" s="102"/>
      <c r="W16" s="102" t="s">
        <v>189</v>
      </c>
      <c r="X16" s="102"/>
      <c r="Y16" s="102"/>
      <c r="AA16" s="9">
        <f>'S1 Maquette'!I31*1.5</f>
        <v>0</v>
      </c>
      <c r="AB16" s="9">
        <f>'S2 Maquette'!I31*1.5</f>
        <v>0</v>
      </c>
      <c r="AC16" s="9">
        <f>'S3 Maquette'!I31*1.5</f>
        <v>30</v>
      </c>
      <c r="AD16" s="9">
        <f>'S4 Maquette'!I31*1.5</f>
        <v>0</v>
      </c>
    </row>
    <row r="17" spans="1:30" x14ac:dyDescent="0.35">
      <c r="A17" s="9" t="s">
        <v>29</v>
      </c>
      <c r="B17" s="9" t="s">
        <v>30</v>
      </c>
      <c r="C17" s="9" t="s">
        <v>31</v>
      </c>
      <c r="D17" s="9" t="s">
        <v>29</v>
      </c>
      <c r="E17" s="9" t="s">
        <v>30</v>
      </c>
      <c r="F17" s="9" t="s">
        <v>31</v>
      </c>
      <c r="G17" s="9" t="s">
        <v>29</v>
      </c>
      <c r="H17" s="9" t="s">
        <v>30</v>
      </c>
      <c r="I17" s="9" t="s">
        <v>31</v>
      </c>
      <c r="J17" s="9" t="s">
        <v>29</v>
      </c>
      <c r="K17" s="9" t="s">
        <v>30</v>
      </c>
      <c r="L17" s="9" t="s">
        <v>31</v>
      </c>
      <c r="N17" s="9" t="s">
        <v>29</v>
      </c>
      <c r="O17" s="9" t="s">
        <v>30</v>
      </c>
      <c r="P17" s="9" t="s">
        <v>31</v>
      </c>
      <c r="Q17" s="9" t="s">
        <v>29</v>
      </c>
      <c r="R17" s="9" t="s">
        <v>30</v>
      </c>
      <c r="S17" s="9" t="s">
        <v>31</v>
      </c>
      <c r="T17" s="9" t="s">
        <v>29</v>
      </c>
      <c r="U17" s="9" t="s">
        <v>30</v>
      </c>
      <c r="V17" s="9" t="s">
        <v>31</v>
      </c>
      <c r="W17" s="9" t="s">
        <v>29</v>
      </c>
      <c r="X17" s="9" t="s">
        <v>30</v>
      </c>
      <c r="Y17" s="9" t="s">
        <v>31</v>
      </c>
      <c r="AA17" s="9">
        <f>'S1 Maquette'!I32*1.5</f>
        <v>30</v>
      </c>
      <c r="AB17" s="9">
        <f>'S2 Maquette'!I32*1.5</f>
        <v>0</v>
      </c>
      <c r="AC17" s="9">
        <f>'S3 Maquette'!I32*1.5</f>
        <v>30</v>
      </c>
      <c r="AD17" s="9">
        <f>'S4 Maquette'!I32*1.5</f>
        <v>0</v>
      </c>
    </row>
    <row r="18" spans="1:30" x14ac:dyDescent="0.35">
      <c r="A18" s="9" t="e">
        <f>A5-N18</f>
        <v>#REF!</v>
      </c>
      <c r="B18" s="9">
        <f>B5-O18</f>
        <v>0</v>
      </c>
      <c r="C18" s="9">
        <f>C5-P18</f>
        <v>0</v>
      </c>
      <c r="D18" s="9" t="e">
        <f t="shared" ref="D18:K18" si="0">D5-Q18</f>
        <v>#REF!</v>
      </c>
      <c r="E18" s="9">
        <f t="shared" si="0"/>
        <v>40</v>
      </c>
      <c r="F18" s="9">
        <f t="shared" ca="1" si="0"/>
        <v>0</v>
      </c>
      <c r="G18" s="9" t="e">
        <f t="shared" si="0"/>
        <v>#REF!</v>
      </c>
      <c r="H18" s="9">
        <f t="shared" si="0"/>
        <v>0</v>
      </c>
      <c r="I18" s="9">
        <f t="shared" si="0"/>
        <v>0</v>
      </c>
      <c r="J18" s="9" t="e">
        <f t="shared" si="0"/>
        <v>#REF!</v>
      </c>
      <c r="K18" s="9">
        <f t="shared" si="0"/>
        <v>20</v>
      </c>
      <c r="L18" s="9">
        <f>L5-Y18</f>
        <v>0</v>
      </c>
      <c r="N18" s="9">
        <f>SUMIF('S1 Maquette'!M19:M50,"Portée",'S1 Maquette'!I19:I50)*1.5</f>
        <v>300</v>
      </c>
      <c r="O18" s="9">
        <f>SUMIF('S1 Maquette'!M19:M50,"Portée",'S1 Maquette'!J19:J50)</f>
        <v>0</v>
      </c>
      <c r="P18" s="9">
        <f>SUMIF('S1 Maquette'!M19:M50,"Portée",'S1 Maquette'!K19:K50)</f>
        <v>0</v>
      </c>
      <c r="Q18" s="9">
        <f>SUMIF('S2 Maquette'!M19:M38,"Portée",'S2 Maquette'!I19:I38)*1.5</f>
        <v>0</v>
      </c>
      <c r="R18" s="9">
        <f>SUMIF('S2 Maquette'!M19:M38,"Portée",'S2 Maquette'!J19:J38)</f>
        <v>0</v>
      </c>
      <c r="S18" s="9">
        <f ca="1">SUMIF('S2 Maquette'!M9:M38,"Portée",'S2 Maquette'!K19:K38)</f>
        <v>0</v>
      </c>
      <c r="T18" s="9">
        <f>SUMIF('S3 Maquette'!M19:M49,"Portée",'S3 Maquette'!I19:I49)*1.5</f>
        <v>30</v>
      </c>
      <c r="U18" s="9">
        <f>SUMIF('S3 Maquette'!M19:M49,"Portée",'S3 Maquette'!J19:J49)</f>
        <v>0</v>
      </c>
      <c r="V18" s="9">
        <f>SUMIF('S3 Maquette'!M19:M49,"Portée",'S3 Maquette'!K19:K49)</f>
        <v>0</v>
      </c>
      <c r="W18" s="9">
        <f>SUMIF('S4 Maquette'!M19:M40,"Portée",'S4 Maquette'!I19:I40)*1.5</f>
        <v>60</v>
      </c>
      <c r="X18" s="9">
        <f>SUMIF('S4 Maquette'!M19:M40,"Portée",'S4 Maquette'!J19:J40)</f>
        <v>0</v>
      </c>
      <c r="Y18" s="9">
        <f>SUMIF('S4 Maquette'!M19:M40,"Portée",'S4 Maquette'!K19:K40)</f>
        <v>0</v>
      </c>
      <c r="AA18" s="9">
        <f>'S1 Maquette'!I33*1.5</f>
        <v>30</v>
      </c>
      <c r="AB18" s="9">
        <f>'S2 Maquette'!I33*1.5</f>
        <v>0</v>
      </c>
      <c r="AC18" s="9">
        <f>'S3 Maquette'!I33*1.5</f>
        <v>30</v>
      </c>
      <c r="AD18" s="9">
        <f>'S4 Maquette'!I33*1.5</f>
        <v>0</v>
      </c>
    </row>
    <row r="19" spans="1:30" x14ac:dyDescent="0.35">
      <c r="A19" s="102" t="s">
        <v>192</v>
      </c>
      <c r="B19" s="102"/>
      <c r="C19" s="102"/>
      <c r="D19" s="102" t="s">
        <v>192</v>
      </c>
      <c r="E19" s="102"/>
      <c r="F19" s="102"/>
      <c r="G19" s="102" t="s">
        <v>192</v>
      </c>
      <c r="H19" s="102"/>
      <c r="I19" s="102"/>
      <c r="J19" s="102" t="s">
        <v>192</v>
      </c>
      <c r="K19" s="102"/>
      <c r="L19" s="102"/>
      <c r="AA19" s="9">
        <f>'S1 Maquette'!I34*1.5</f>
        <v>0</v>
      </c>
      <c r="AB19" s="9">
        <f>'S2 Maquette'!I34*1.5</f>
        <v>0</v>
      </c>
      <c r="AC19" s="9">
        <f>'S3 Maquette'!I34*1.5</f>
        <v>0</v>
      </c>
      <c r="AD19" s="9">
        <f>'S4 Maquette'!I34*1.5</f>
        <v>0</v>
      </c>
    </row>
    <row r="20" spans="1:30" x14ac:dyDescent="0.35">
      <c r="A20" s="102" t="e">
        <f>SUM(A18,B18,C18)</f>
        <v>#REF!</v>
      </c>
      <c r="B20" s="102"/>
      <c r="C20" s="102"/>
      <c r="D20" s="102" t="e">
        <f>SUM(D18,E18,F18)</f>
        <v>#REF!</v>
      </c>
      <c r="E20" s="102"/>
      <c r="F20" s="102"/>
      <c r="G20" s="102" t="e">
        <f>SUM(G18,H18,I18)</f>
        <v>#REF!</v>
      </c>
      <c r="H20" s="102"/>
      <c r="I20" s="102"/>
      <c r="J20" s="102" t="e">
        <f>SUM(J18,K18,L18)</f>
        <v>#REF!</v>
      </c>
      <c r="K20" s="102"/>
      <c r="L20" s="102"/>
      <c r="AA20" s="9">
        <f>'S1 Maquette'!I35*1.5</f>
        <v>60</v>
      </c>
      <c r="AB20" s="9">
        <f>'S2 Maquette'!I35*1.5</f>
        <v>0</v>
      </c>
      <c r="AC20" s="9">
        <f>'S3 Maquette'!I35*1.5</f>
        <v>45</v>
      </c>
      <c r="AD20" s="9">
        <f>'S4 Maquette'!I35*1.5</f>
        <v>0</v>
      </c>
    </row>
    <row r="21" spans="1:30" ht="29.5" customHeight="1" x14ac:dyDescent="0.35">
      <c r="A21" s="111" t="s">
        <v>192</v>
      </c>
      <c r="B21" s="112"/>
      <c r="C21" s="112"/>
      <c r="D21" s="112"/>
      <c r="E21" s="112"/>
      <c r="F21" s="113"/>
      <c r="G21" s="111" t="s">
        <v>192</v>
      </c>
      <c r="H21" s="112"/>
      <c r="I21" s="112"/>
      <c r="J21" s="112"/>
      <c r="K21" s="112"/>
      <c r="L21" s="113"/>
      <c r="AA21" s="9">
        <f>'S1 Maquette'!I36*1.5</f>
        <v>37.5</v>
      </c>
      <c r="AB21" s="9">
        <f>'S2 Maquette'!I36*1.5</f>
        <v>0</v>
      </c>
      <c r="AC21" s="9">
        <f>'S3 Maquette'!I36*1.5</f>
        <v>30</v>
      </c>
      <c r="AD21" s="9">
        <f>'S4 Maquette'!I36*1.5</f>
        <v>0</v>
      </c>
    </row>
    <row r="22" spans="1:30" ht="28.9" customHeight="1" x14ac:dyDescent="0.35">
      <c r="A22" s="111" t="e">
        <f>SUM(A20,D20)</f>
        <v>#REF!</v>
      </c>
      <c r="B22" s="112"/>
      <c r="C22" s="112"/>
      <c r="D22" s="112"/>
      <c r="E22" s="112"/>
      <c r="F22" s="113"/>
      <c r="G22" s="111" t="e">
        <f>SUM(G20,J20)</f>
        <v>#REF!</v>
      </c>
      <c r="H22" s="112"/>
      <c r="I22" s="112"/>
      <c r="J22" s="112"/>
      <c r="K22" s="112"/>
      <c r="L22" s="113"/>
      <c r="AA22" s="9">
        <f>'S1 Maquette'!I37*1.5</f>
        <v>30</v>
      </c>
      <c r="AB22" s="9">
        <f>'S2 Maquette'!I37*1.5</f>
        <v>0</v>
      </c>
      <c r="AC22" s="9">
        <f>'S3 Maquette'!I37*1.5</f>
        <v>30</v>
      </c>
      <c r="AD22" s="9">
        <f>'S4 Maquette'!I37*1.5</f>
        <v>0</v>
      </c>
    </row>
    <row r="23" spans="1:30" x14ac:dyDescent="0.35">
      <c r="AA23" s="9">
        <f>'S1 Maquette'!I38*1.5</f>
        <v>15</v>
      </c>
      <c r="AB23" s="9">
        <f>'S2 Maquette'!I38*1.5</f>
        <v>0</v>
      </c>
      <c r="AC23" s="9">
        <f>'S3 Maquette'!I38*1.5</f>
        <v>30</v>
      </c>
      <c r="AD23" s="9">
        <f>'S4 Maquette'!I38*1.5</f>
        <v>0</v>
      </c>
    </row>
    <row r="24" spans="1:30" x14ac:dyDescent="0.35">
      <c r="AA24" s="9">
        <f>'S1 Maquette'!I39*1.5</f>
        <v>0</v>
      </c>
      <c r="AB24" s="9" t="e">
        <f>'S2 Maquette'!#REF!*1.5</f>
        <v>#REF!</v>
      </c>
      <c r="AC24" s="9">
        <f>'S3 Maquette'!I39*1.5</f>
        <v>0</v>
      </c>
      <c r="AD24" s="9">
        <f>'S4 Maquette'!I39*1.5</f>
        <v>0</v>
      </c>
    </row>
    <row r="25" spans="1:30" x14ac:dyDescent="0.35">
      <c r="AA25" s="9">
        <f>'S1 Maquette'!I40*1.5</f>
        <v>0</v>
      </c>
      <c r="AB25" s="9" t="e">
        <f>'S2 Maquette'!#REF!*1.5</f>
        <v>#REF!</v>
      </c>
      <c r="AC25" s="9">
        <f>'S3 Maquette'!I40*1.5</f>
        <v>0</v>
      </c>
      <c r="AD25" s="9">
        <f>'S4 Maquette'!I40*1.5</f>
        <v>0</v>
      </c>
    </row>
    <row r="26" spans="1:30" x14ac:dyDescent="0.35">
      <c r="AA26" s="9">
        <f>'S1 Maquette'!I41*1.5</f>
        <v>0</v>
      </c>
      <c r="AB26" s="9" t="e">
        <f>'S2 Maquette'!#REF!*1.5</f>
        <v>#REF!</v>
      </c>
      <c r="AC26" s="9">
        <f>'S3 Maquette'!I41*1.5</f>
        <v>0</v>
      </c>
      <c r="AD26" s="9" t="e">
        <f>'S4 Maquette'!#REF!*1.5</f>
        <v>#REF!</v>
      </c>
    </row>
    <row r="27" spans="1:30" x14ac:dyDescent="0.35">
      <c r="AA27" s="9">
        <f>'S1 Maquette'!I42*1.5</f>
        <v>0</v>
      </c>
      <c r="AB27" s="9" t="e">
        <f>'S2 Maquette'!#REF!*1.5</f>
        <v>#REF!</v>
      </c>
      <c r="AC27" s="9">
        <f>'S3 Maquette'!I42*1.5</f>
        <v>0</v>
      </c>
      <c r="AD27" s="9" t="e">
        <f>'S4 Maquette'!#REF!*1.5</f>
        <v>#REF!</v>
      </c>
    </row>
    <row r="28" spans="1:30" x14ac:dyDescent="0.35">
      <c r="AA28" s="9">
        <f>'S1 Maquette'!I43*1.5</f>
        <v>0</v>
      </c>
      <c r="AB28" s="9" t="e">
        <f>'S2 Maquette'!#REF!*1.5</f>
        <v>#REF!</v>
      </c>
      <c r="AC28" s="9">
        <f>'S3 Maquette'!I43*1.5</f>
        <v>0</v>
      </c>
      <c r="AD28" s="9" t="e">
        <f>'S4 Maquette'!#REF!*1.5</f>
        <v>#REF!</v>
      </c>
    </row>
    <row r="29" spans="1:30" x14ac:dyDescent="0.35">
      <c r="AA29" s="9">
        <f>'S1 Maquette'!I44*1.5</f>
        <v>0</v>
      </c>
      <c r="AB29" s="9" t="e">
        <f>'S2 Maquette'!#REF!*1.5</f>
        <v>#REF!</v>
      </c>
      <c r="AC29" s="9">
        <f>'S3 Maquette'!I44*1.5</f>
        <v>0</v>
      </c>
      <c r="AD29" s="9" t="e">
        <f>'S4 Maquette'!#REF!*1.5</f>
        <v>#REF!</v>
      </c>
    </row>
    <row r="30" spans="1:30" x14ac:dyDescent="0.35">
      <c r="AA30" s="9">
        <f>'S1 Maquette'!I45*1.5</f>
        <v>0</v>
      </c>
      <c r="AB30" s="9" t="e">
        <f>'S2 Maquette'!#REF!*1.5</f>
        <v>#REF!</v>
      </c>
      <c r="AC30" s="9">
        <f>'S3 Maquette'!I45*1.5</f>
        <v>0</v>
      </c>
      <c r="AD30" s="9" t="e">
        <f>'S4 Maquette'!#REF!*1.5</f>
        <v>#REF!</v>
      </c>
    </row>
    <row r="31" spans="1:30" x14ac:dyDescent="0.35">
      <c r="AA31" s="9">
        <f>'S1 Maquette'!I46*1.5</f>
        <v>0</v>
      </c>
      <c r="AB31" s="9" t="e">
        <f>'S2 Maquette'!#REF!*1.5</f>
        <v>#REF!</v>
      </c>
      <c r="AC31" s="9">
        <f>'S3 Maquette'!I46*1.5</f>
        <v>0</v>
      </c>
      <c r="AD31" s="9" t="e">
        <f>'S4 Maquette'!#REF!*1.5</f>
        <v>#REF!</v>
      </c>
    </row>
    <row r="32" spans="1:30" x14ac:dyDescent="0.35">
      <c r="AA32" s="9">
        <f>'S1 Maquette'!I47*1.5</f>
        <v>0</v>
      </c>
      <c r="AB32" s="9" t="e">
        <f>'S2 Maquette'!#REF!*1.5</f>
        <v>#REF!</v>
      </c>
      <c r="AC32" s="9">
        <f>'S3 Maquette'!I47*1.5</f>
        <v>0</v>
      </c>
      <c r="AD32" s="9" t="e">
        <f>'S4 Maquette'!#REF!*1.5</f>
        <v>#REF!</v>
      </c>
    </row>
    <row r="33" spans="27:30" x14ac:dyDescent="0.35">
      <c r="AA33" s="9">
        <f>'S1 Maquette'!I48*1.5</f>
        <v>0</v>
      </c>
      <c r="AB33" s="9" t="e">
        <f>'S2 Maquette'!#REF!*1.5</f>
        <v>#REF!</v>
      </c>
      <c r="AC33" s="9">
        <f>'S3 Maquette'!I48*1.5</f>
        <v>0</v>
      </c>
      <c r="AD33" s="9" t="e">
        <f>'S4 Maquette'!#REF!*1.5</f>
        <v>#REF!</v>
      </c>
    </row>
    <row r="34" spans="27:30" x14ac:dyDescent="0.35">
      <c r="AA34" s="9">
        <f>'S1 Maquette'!I49*1.5</f>
        <v>0</v>
      </c>
      <c r="AB34" s="9" t="e">
        <f>'S2 Maquette'!#REF!*1.5</f>
        <v>#REF!</v>
      </c>
      <c r="AC34" s="9">
        <f>'S3 Maquette'!I49*1.5</f>
        <v>0</v>
      </c>
      <c r="AD34" s="9" t="e">
        <f>'S4 Maquette'!#REF!*1.5</f>
        <v>#REF!</v>
      </c>
    </row>
    <row r="35" spans="27:30" x14ac:dyDescent="0.35">
      <c r="AA35" s="9">
        <f>'S1 Maquette'!I50*1.5</f>
        <v>0</v>
      </c>
      <c r="AB35" s="9" t="e">
        <f>'S2 Maquette'!#REF!*1.5</f>
        <v>#REF!</v>
      </c>
      <c r="AC35" s="9" t="e">
        <f>'S3 Maquette'!#REF!*1.5</f>
        <v>#REF!</v>
      </c>
      <c r="AD35" s="9" t="e">
        <f>'S4 Maquette'!#REF!*1.5</f>
        <v>#REF!</v>
      </c>
    </row>
    <row r="36" spans="27:30" x14ac:dyDescent="0.35">
      <c r="AA36" s="9" t="e">
        <f>'S1 Maquette'!#REF!*1.5</f>
        <v>#REF!</v>
      </c>
      <c r="AB36" s="9" t="e">
        <f>'S2 Maquette'!#REF!*1.5</f>
        <v>#REF!</v>
      </c>
      <c r="AC36" s="9" t="e">
        <f>'S3 Maquette'!#REF!*1.5</f>
        <v>#REF!</v>
      </c>
      <c r="AD36" s="9" t="e">
        <f>'S4 Maquette'!#REF!*1.5</f>
        <v>#REF!</v>
      </c>
    </row>
    <row r="37" spans="27:30" x14ac:dyDescent="0.35">
      <c r="AA37" s="9" t="e">
        <f>'S1 Maquette'!#REF!*1.5</f>
        <v>#REF!</v>
      </c>
      <c r="AB37" s="9" t="e">
        <f>'S2 Maquette'!#REF!*1.5</f>
        <v>#REF!</v>
      </c>
      <c r="AC37" s="9" t="e">
        <f>'S3 Maquette'!#REF!*1.5</f>
        <v>#REF!</v>
      </c>
      <c r="AD37" s="9" t="e">
        <f>'S4 Maquette'!#REF!*1.5</f>
        <v>#REF!</v>
      </c>
    </row>
    <row r="38" spans="27:30" x14ac:dyDescent="0.35">
      <c r="AA38" s="9" t="e">
        <f>'S1 Maquette'!#REF!*1.5</f>
        <v>#REF!</v>
      </c>
      <c r="AB38" s="9" t="e">
        <f>'S2 Maquette'!#REF!*1.5</f>
        <v>#REF!</v>
      </c>
      <c r="AC38" s="9" t="e">
        <f>'S3 Maquette'!#REF!*1.5</f>
        <v>#REF!</v>
      </c>
      <c r="AD38" s="9" t="e">
        <f>'S4 Maquette'!#REF!*1.5</f>
        <v>#REF!</v>
      </c>
    </row>
    <row r="39" spans="27:30" x14ac:dyDescent="0.35">
      <c r="AA39" s="9" t="e">
        <f>'S1 Maquette'!#REF!*1.5</f>
        <v>#REF!</v>
      </c>
      <c r="AB39" s="9" t="e">
        <f>'S2 Maquette'!#REF!*1.5</f>
        <v>#REF!</v>
      </c>
      <c r="AC39" s="9" t="e">
        <f>'S3 Maquette'!#REF!*1.5</f>
        <v>#REF!</v>
      </c>
      <c r="AD39" s="9" t="e">
        <f>'S4 Maquette'!#REF!*1.5</f>
        <v>#REF!</v>
      </c>
    </row>
    <row r="40" spans="27:30" x14ac:dyDescent="0.35">
      <c r="AA40" s="9" t="e">
        <f>'S1 Maquette'!#REF!*1.5</f>
        <v>#REF!</v>
      </c>
      <c r="AB40" s="9" t="e">
        <f>'S2 Maquette'!#REF!*1.5</f>
        <v>#REF!</v>
      </c>
      <c r="AC40" s="9" t="e">
        <f>'S3 Maquette'!#REF!*1.5</f>
        <v>#REF!</v>
      </c>
      <c r="AD40" s="9" t="e">
        <f>'S4 Maquette'!#REF!*1.5</f>
        <v>#REF!</v>
      </c>
    </row>
    <row r="41" spans="27:30" x14ac:dyDescent="0.35">
      <c r="AA41" s="9" t="e">
        <f>'S1 Maquette'!#REF!*1.5</f>
        <v>#REF!</v>
      </c>
      <c r="AB41" s="9" t="e">
        <f>'S2 Maquette'!#REF!*1.5</f>
        <v>#REF!</v>
      </c>
      <c r="AC41" s="9" t="e">
        <f>'S3 Maquette'!#REF!*1.5</f>
        <v>#REF!</v>
      </c>
      <c r="AD41" s="9" t="e">
        <f>'S4 Maquette'!#REF!*1.5</f>
        <v>#REF!</v>
      </c>
    </row>
    <row r="42" spans="27:30" x14ac:dyDescent="0.35">
      <c r="AA42" s="9" t="e">
        <f>'S1 Maquette'!#REF!*1.5</f>
        <v>#REF!</v>
      </c>
      <c r="AB42" s="9" t="e">
        <f>'S2 Maquette'!#REF!*1.5</f>
        <v>#REF!</v>
      </c>
      <c r="AC42" s="9" t="e">
        <f>'S3 Maquette'!#REF!*1.5</f>
        <v>#REF!</v>
      </c>
      <c r="AD42" s="9" t="e">
        <f>'S4 Maquette'!#REF!*1.5</f>
        <v>#REF!</v>
      </c>
    </row>
    <row r="43" spans="27:30" x14ac:dyDescent="0.35">
      <c r="AA43" s="9" t="e">
        <f>'S1 Maquette'!#REF!*1.5</f>
        <v>#REF!</v>
      </c>
      <c r="AB43" s="9" t="e">
        <f>'S2 Maquette'!#REF!*1.5</f>
        <v>#REF!</v>
      </c>
      <c r="AC43" s="9" t="e">
        <f>'S3 Maquette'!#REF!*1.5</f>
        <v>#REF!</v>
      </c>
      <c r="AD43" s="9" t="e">
        <f>'S4 Maquette'!#REF!*1.5</f>
        <v>#REF!</v>
      </c>
    </row>
    <row r="44" spans="27:30" x14ac:dyDescent="0.35">
      <c r="AA44" s="9" t="e">
        <f>'S1 Maquette'!#REF!*1.5</f>
        <v>#REF!</v>
      </c>
      <c r="AB44" s="9" t="e">
        <f>'S2 Maquette'!#REF!*1.5</f>
        <v>#REF!</v>
      </c>
      <c r="AC44" s="9" t="e">
        <f>'S3 Maquette'!#REF!*1.5</f>
        <v>#REF!</v>
      </c>
      <c r="AD44" s="9" t="e">
        <f>'S4 Maquette'!#REF!*1.5</f>
        <v>#REF!</v>
      </c>
    </row>
    <row r="45" spans="27:30" x14ac:dyDescent="0.35">
      <c r="AA45" s="9" t="e">
        <f>'S1 Maquette'!#REF!*1.5</f>
        <v>#REF!</v>
      </c>
      <c r="AB45" s="9" t="e">
        <f>'S2 Maquette'!#REF!*1.5</f>
        <v>#REF!</v>
      </c>
      <c r="AC45" s="9" t="e">
        <f>'S3 Maquette'!#REF!*1.5</f>
        <v>#REF!</v>
      </c>
      <c r="AD45" s="9" t="e">
        <f>'S4 Maquette'!#REF!*1.5</f>
        <v>#REF!</v>
      </c>
    </row>
    <row r="46" spans="27:30" x14ac:dyDescent="0.35">
      <c r="AA46" s="9" t="e">
        <f>'S1 Maquette'!#REF!*1.5</f>
        <v>#REF!</v>
      </c>
      <c r="AB46" s="9" t="e">
        <f>'S2 Maquette'!#REF!*1.5</f>
        <v>#REF!</v>
      </c>
      <c r="AC46" s="9" t="e">
        <f>'S3 Maquette'!#REF!*1.5</f>
        <v>#REF!</v>
      </c>
      <c r="AD46" s="9" t="e">
        <f>'S4 Maquette'!#REF!*1.5</f>
        <v>#REF!</v>
      </c>
    </row>
    <row r="47" spans="27:30" x14ac:dyDescent="0.35">
      <c r="AA47" s="9" t="e">
        <f>'S1 Maquette'!#REF!*1.5</f>
        <v>#REF!</v>
      </c>
      <c r="AB47" s="9" t="e">
        <f>'S2 Maquette'!#REF!*1.5</f>
        <v>#REF!</v>
      </c>
      <c r="AC47" s="9" t="e">
        <f>'S3 Maquette'!#REF!*1.5</f>
        <v>#REF!</v>
      </c>
      <c r="AD47" s="9" t="e">
        <f>'S4 Maquette'!#REF!*1.5</f>
        <v>#REF!</v>
      </c>
    </row>
    <row r="48" spans="27:30" x14ac:dyDescent="0.35">
      <c r="AA48" s="9" t="e">
        <f>'S1 Maquette'!#REF!*1.5</f>
        <v>#REF!</v>
      </c>
      <c r="AB48" s="9" t="e">
        <f>'S2 Maquette'!#REF!*1.5</f>
        <v>#REF!</v>
      </c>
      <c r="AC48" s="9" t="e">
        <f>'S3 Maquette'!#REF!*1.5</f>
        <v>#REF!</v>
      </c>
      <c r="AD48" s="9" t="e">
        <f>'S4 Maquette'!#REF!*1.5</f>
        <v>#REF!</v>
      </c>
    </row>
    <row r="49" spans="27:30" x14ac:dyDescent="0.35">
      <c r="AA49" s="9" t="e">
        <f>'S1 Maquette'!#REF!*1.5</f>
        <v>#REF!</v>
      </c>
      <c r="AB49" s="9" t="e">
        <f>'S2 Maquette'!#REF!*1.5</f>
        <v>#REF!</v>
      </c>
      <c r="AC49" s="9" t="e">
        <f>'S3 Maquette'!#REF!*1.5</f>
        <v>#REF!</v>
      </c>
      <c r="AD49" s="9" t="e">
        <f>'S4 Maquette'!#REF!*1.5</f>
        <v>#REF!</v>
      </c>
    </row>
    <row r="50" spans="27:30" x14ac:dyDescent="0.35">
      <c r="AA50" s="9" t="e">
        <f>'S1 Maquette'!#REF!*1.5</f>
        <v>#REF!</v>
      </c>
      <c r="AB50" s="9" t="e">
        <f>'S2 Maquette'!#REF!*1.5</f>
        <v>#REF!</v>
      </c>
      <c r="AC50" s="9" t="e">
        <f>'S3 Maquette'!#REF!*1.5</f>
        <v>#REF!</v>
      </c>
      <c r="AD50" s="9" t="e">
        <f>'S4 Maquette'!#REF!*1.5</f>
        <v>#REF!</v>
      </c>
    </row>
    <row r="51" spans="27:30" x14ac:dyDescent="0.35">
      <c r="AA51" s="9" t="e">
        <f>'S1 Maquette'!#REF!*1.5</f>
        <v>#REF!</v>
      </c>
      <c r="AB51" s="9" t="e">
        <f>'S2 Maquette'!#REF!*1.5</f>
        <v>#REF!</v>
      </c>
      <c r="AC51" s="9" t="e">
        <f>'S3 Maquette'!#REF!*1.5</f>
        <v>#REF!</v>
      </c>
      <c r="AD51" s="9" t="e">
        <f>'S4 Maquette'!#REF!*1.5</f>
        <v>#REF!</v>
      </c>
    </row>
    <row r="52" spans="27:30" x14ac:dyDescent="0.35">
      <c r="AA52" s="9" t="e">
        <f>'S1 Maquette'!#REF!*1.5</f>
        <v>#REF!</v>
      </c>
      <c r="AB52" s="9" t="e">
        <f>'S2 Maquette'!#REF!*1.5</f>
        <v>#REF!</v>
      </c>
      <c r="AC52" s="9" t="e">
        <f>'S3 Maquette'!#REF!*1.5</f>
        <v>#REF!</v>
      </c>
      <c r="AD52" s="9" t="e">
        <f>'S4 Maquette'!#REF!*1.5</f>
        <v>#REF!</v>
      </c>
    </row>
    <row r="53" spans="27:30" x14ac:dyDescent="0.35">
      <c r="AA53" s="9" t="e">
        <f>'S1 Maquette'!#REF!*1.5</f>
        <v>#REF!</v>
      </c>
      <c r="AB53" s="9" t="e">
        <f>'S2 Maquette'!#REF!*1.5</f>
        <v>#REF!</v>
      </c>
      <c r="AC53" s="9" t="e">
        <f>'S3 Maquette'!#REF!*1.5</f>
        <v>#REF!</v>
      </c>
      <c r="AD53" s="9" t="e">
        <f>'S4 Maquette'!#REF!*1.5</f>
        <v>#REF!</v>
      </c>
    </row>
    <row r="54" spans="27:30" x14ac:dyDescent="0.35">
      <c r="AA54" s="9" t="e">
        <f>'S1 Maquette'!#REF!*1.5</f>
        <v>#REF!</v>
      </c>
      <c r="AB54" s="9" t="e">
        <f>'S2 Maquette'!#REF!*1.5</f>
        <v>#REF!</v>
      </c>
      <c r="AC54" s="9" t="e">
        <f>'S3 Maquette'!#REF!*1.5</f>
        <v>#REF!</v>
      </c>
      <c r="AD54" s="9" t="e">
        <f>'S4 Maquette'!#REF!*1.5</f>
        <v>#REF!</v>
      </c>
    </row>
    <row r="55" spans="27:30" x14ac:dyDescent="0.35">
      <c r="AA55" s="9" t="e">
        <f>'S1 Maquette'!#REF!*1.5</f>
        <v>#REF!</v>
      </c>
      <c r="AB55" s="9" t="e">
        <f>'S2 Maquette'!#REF!*1.5</f>
        <v>#REF!</v>
      </c>
      <c r="AC55" s="9" t="e">
        <f>'S3 Maquette'!#REF!*1.5</f>
        <v>#REF!</v>
      </c>
      <c r="AD55" s="9" t="e">
        <f>'S4 Maquette'!#REF!*1.5</f>
        <v>#REF!</v>
      </c>
    </row>
    <row r="56" spans="27:30" x14ac:dyDescent="0.35">
      <c r="AA56" s="9" t="e">
        <f>'S1 Maquette'!#REF!*1.5</f>
        <v>#REF!</v>
      </c>
      <c r="AB56" s="9" t="e">
        <f>'S2 Maquette'!#REF!*1.5</f>
        <v>#REF!</v>
      </c>
      <c r="AC56" s="9" t="e">
        <f>'S3 Maquette'!#REF!*1.5</f>
        <v>#REF!</v>
      </c>
      <c r="AD56" s="9" t="e">
        <f>'S4 Maquette'!#REF!*1.5</f>
        <v>#REF!</v>
      </c>
    </row>
    <row r="57" spans="27:30" x14ac:dyDescent="0.35">
      <c r="AA57" s="9" t="e">
        <f>'S1 Maquette'!#REF!*1.5</f>
        <v>#REF!</v>
      </c>
      <c r="AB57" s="9" t="e">
        <f>'S2 Maquette'!#REF!*1.5</f>
        <v>#REF!</v>
      </c>
      <c r="AC57" s="9" t="e">
        <f>'S3 Maquette'!#REF!*1.5</f>
        <v>#REF!</v>
      </c>
      <c r="AD57" s="9" t="e">
        <f>'S4 Maquette'!#REF!*1.5</f>
        <v>#REF!</v>
      </c>
    </row>
    <row r="58" spans="27:30" x14ac:dyDescent="0.35">
      <c r="AA58" s="9" t="e">
        <f>'S1 Maquette'!#REF!*1.5</f>
        <v>#REF!</v>
      </c>
      <c r="AB58" s="9" t="e">
        <f>'S2 Maquette'!#REF!*1.5</f>
        <v>#REF!</v>
      </c>
      <c r="AC58" s="9" t="e">
        <f>'S3 Maquette'!#REF!*1.5</f>
        <v>#REF!</v>
      </c>
      <c r="AD58" s="9" t="e">
        <f>'S4 Maquette'!#REF!*1.5</f>
        <v>#REF!</v>
      </c>
    </row>
    <row r="59" spans="27:30" x14ac:dyDescent="0.35">
      <c r="AA59" s="9" t="e">
        <f>'S1 Maquette'!#REF!*1.5</f>
        <v>#REF!</v>
      </c>
      <c r="AB59" s="9" t="e">
        <f>'S2 Maquette'!#REF!*1.5</f>
        <v>#REF!</v>
      </c>
      <c r="AC59" s="9" t="e">
        <f>'S3 Maquette'!#REF!*1.5</f>
        <v>#REF!</v>
      </c>
      <c r="AD59" s="9" t="e">
        <f>'S4 Maquette'!#REF!*1.5</f>
        <v>#REF!</v>
      </c>
    </row>
    <row r="60" spans="27:30" x14ac:dyDescent="0.35">
      <c r="AA60" s="9" t="e">
        <f>'S1 Maquette'!#REF!*1.5</f>
        <v>#REF!</v>
      </c>
      <c r="AB60" s="9" t="e">
        <f>'S2 Maquette'!#REF!*1.5</f>
        <v>#REF!</v>
      </c>
      <c r="AC60" s="9" t="e">
        <f>'S3 Maquette'!#REF!*1.5</f>
        <v>#REF!</v>
      </c>
      <c r="AD60" s="9" t="e">
        <f>'S4 Maquette'!#REF!*1.5</f>
        <v>#REF!</v>
      </c>
    </row>
    <row r="61" spans="27:30" x14ac:dyDescent="0.35">
      <c r="AA61" s="9" t="e">
        <f>'S1 Maquette'!#REF!*1.5</f>
        <v>#REF!</v>
      </c>
      <c r="AB61" s="9" t="e">
        <f>'S2 Maquette'!#REF!*1.5</f>
        <v>#REF!</v>
      </c>
      <c r="AC61" s="9" t="e">
        <f>'S3 Maquette'!#REF!*1.5</f>
        <v>#REF!</v>
      </c>
      <c r="AD61" s="9" t="e">
        <f>'S4 Maquette'!#REF!*1.5</f>
        <v>#REF!</v>
      </c>
    </row>
    <row r="62" spans="27:30" x14ac:dyDescent="0.35">
      <c r="AA62" s="9" t="e">
        <f>'S1 Maquette'!#REF!*1.5</f>
        <v>#REF!</v>
      </c>
      <c r="AB62" s="9" t="e">
        <f>'S2 Maquette'!#REF!*1.5</f>
        <v>#REF!</v>
      </c>
      <c r="AC62" s="9" t="e">
        <f>'S3 Maquette'!#REF!*1.5</f>
        <v>#REF!</v>
      </c>
      <c r="AD62" s="9" t="e">
        <f>'S4 Maquette'!#REF!*1.5</f>
        <v>#REF!</v>
      </c>
    </row>
    <row r="63" spans="27:30" x14ac:dyDescent="0.35">
      <c r="AA63" s="9" t="e">
        <f>'S1 Maquette'!#REF!*1.5</f>
        <v>#REF!</v>
      </c>
      <c r="AB63" s="9" t="e">
        <f>'S2 Maquette'!#REF!*1.5</f>
        <v>#REF!</v>
      </c>
      <c r="AC63" s="9" t="e">
        <f>'S3 Maquette'!#REF!*1.5</f>
        <v>#REF!</v>
      </c>
      <c r="AD63" s="9" t="e">
        <f>'S4 Maquette'!#REF!*1.5</f>
        <v>#REF!</v>
      </c>
    </row>
    <row r="64" spans="27:30" x14ac:dyDescent="0.35">
      <c r="AA64" s="9" t="e">
        <f>'S1 Maquette'!#REF!*1.5</f>
        <v>#REF!</v>
      </c>
      <c r="AB64" s="9" t="e">
        <f>'S2 Maquette'!#REF!*1.5</f>
        <v>#REF!</v>
      </c>
      <c r="AC64" s="9" t="e">
        <f>'S3 Maquette'!#REF!*1.5</f>
        <v>#REF!</v>
      </c>
      <c r="AD64" s="9" t="e">
        <f>'S4 Maquette'!#REF!*1.5</f>
        <v>#REF!</v>
      </c>
    </row>
    <row r="65" spans="27:30" x14ac:dyDescent="0.35">
      <c r="AA65" s="9" t="e">
        <f>'S1 Maquette'!#REF!*1.5</f>
        <v>#REF!</v>
      </c>
      <c r="AB65" s="9" t="e">
        <f>'S2 Maquette'!#REF!*1.5</f>
        <v>#REF!</v>
      </c>
      <c r="AC65" s="9" t="e">
        <f>'S3 Maquette'!#REF!*1.5</f>
        <v>#REF!</v>
      </c>
      <c r="AD65" s="9" t="e">
        <f>'S4 Maquette'!#REF!*1.5</f>
        <v>#REF!</v>
      </c>
    </row>
    <row r="66" spans="27:30" x14ac:dyDescent="0.35">
      <c r="AA66" s="9" t="e">
        <f>'S1 Maquette'!#REF!*1.5</f>
        <v>#REF!</v>
      </c>
      <c r="AB66" s="9" t="e">
        <f>'S2 Maquette'!#REF!*1.5</f>
        <v>#REF!</v>
      </c>
      <c r="AC66" s="9" t="e">
        <f>'S3 Maquette'!#REF!*1.5</f>
        <v>#REF!</v>
      </c>
      <c r="AD66" s="9" t="e">
        <f>'S4 Maquette'!#REF!*1.5</f>
        <v>#REF!</v>
      </c>
    </row>
    <row r="67" spans="27:30" x14ac:dyDescent="0.35">
      <c r="AA67" s="9" t="e">
        <f>'S1 Maquette'!#REF!*1.5</f>
        <v>#REF!</v>
      </c>
      <c r="AB67" s="9" t="e">
        <f>'S2 Maquette'!#REF!*1.5</f>
        <v>#REF!</v>
      </c>
      <c r="AC67" s="9" t="e">
        <f>'S3 Maquette'!#REF!*1.5</f>
        <v>#REF!</v>
      </c>
      <c r="AD67" s="9" t="e">
        <f>'S4 Maquette'!#REF!*1.5</f>
        <v>#REF!</v>
      </c>
    </row>
    <row r="68" spans="27:30" x14ac:dyDescent="0.35">
      <c r="AA68" s="9" t="e">
        <f>'S1 Maquette'!#REF!*1.5</f>
        <v>#REF!</v>
      </c>
      <c r="AB68" s="9" t="e">
        <f>'S2 Maquette'!#REF!*1.5</f>
        <v>#REF!</v>
      </c>
      <c r="AC68" s="9" t="e">
        <f>'S3 Maquette'!#REF!*1.5</f>
        <v>#REF!</v>
      </c>
      <c r="AD68" s="9" t="e">
        <f>'S4 Maquette'!#REF!*1.5</f>
        <v>#REF!</v>
      </c>
    </row>
    <row r="69" spans="27:30" x14ac:dyDescent="0.35">
      <c r="AA69" s="9" t="e">
        <f>'S1 Maquette'!#REF!*1.5</f>
        <v>#REF!</v>
      </c>
      <c r="AB69" s="9" t="e">
        <f>'S2 Maquette'!#REF!*1.5</f>
        <v>#REF!</v>
      </c>
      <c r="AC69" s="9" t="e">
        <f>'S3 Maquette'!#REF!*1.5</f>
        <v>#REF!</v>
      </c>
      <c r="AD69" s="9" t="e">
        <f>'S4 Maquette'!#REF!*1.5</f>
        <v>#REF!</v>
      </c>
    </row>
    <row r="70" spans="27:30" x14ac:dyDescent="0.35">
      <c r="AA70" s="9" t="e">
        <f>'S1 Maquette'!#REF!*1.5</f>
        <v>#REF!</v>
      </c>
      <c r="AB70" s="9" t="e">
        <f>'S2 Maquette'!#REF!*1.5</f>
        <v>#REF!</v>
      </c>
      <c r="AC70" s="9" t="e">
        <f>'S3 Maquette'!#REF!*1.5</f>
        <v>#REF!</v>
      </c>
      <c r="AD70" s="9" t="e">
        <f>'S4 Maquette'!#REF!*1.5</f>
        <v>#REF!</v>
      </c>
    </row>
    <row r="71" spans="27:30" x14ac:dyDescent="0.35">
      <c r="AA71" s="9" t="e">
        <f>'S1 Maquette'!#REF!*1.5</f>
        <v>#REF!</v>
      </c>
      <c r="AB71" s="9" t="e">
        <f>'S2 Maquette'!#REF!*1.5</f>
        <v>#REF!</v>
      </c>
      <c r="AC71" s="9" t="e">
        <f>'S3 Maquette'!#REF!*1.5</f>
        <v>#REF!</v>
      </c>
      <c r="AD71" s="9" t="e">
        <f>'S4 Maquette'!#REF!*1.5</f>
        <v>#REF!</v>
      </c>
    </row>
    <row r="72" spans="27:30" x14ac:dyDescent="0.35">
      <c r="AA72" s="9" t="e">
        <f>'S1 Maquette'!#REF!*1.5</f>
        <v>#REF!</v>
      </c>
      <c r="AB72" s="9" t="e">
        <f>'S2 Maquette'!#REF!*1.5</f>
        <v>#REF!</v>
      </c>
      <c r="AC72" s="9" t="e">
        <f>'S3 Maquette'!#REF!*1.5</f>
        <v>#REF!</v>
      </c>
      <c r="AD72" s="9" t="e">
        <f>'S4 Maquette'!#REF!*1.5</f>
        <v>#REF!</v>
      </c>
    </row>
    <row r="73" spans="27:30" x14ac:dyDescent="0.35">
      <c r="AA73" s="9" t="e">
        <f>'S1 Maquette'!#REF!*1.5</f>
        <v>#REF!</v>
      </c>
      <c r="AB73" s="9" t="e">
        <f>'S2 Maquette'!#REF!*1.5</f>
        <v>#REF!</v>
      </c>
      <c r="AC73" s="9" t="e">
        <f>'S3 Maquette'!#REF!*1.5</f>
        <v>#REF!</v>
      </c>
      <c r="AD73" s="9" t="e">
        <f>'S4 Maquette'!#REF!*1.5</f>
        <v>#REF!</v>
      </c>
    </row>
    <row r="74" spans="27:30" x14ac:dyDescent="0.35">
      <c r="AA74" s="9" t="e">
        <f>'S1 Maquette'!#REF!*1.5</f>
        <v>#REF!</v>
      </c>
      <c r="AB74" s="9" t="e">
        <f>'S2 Maquette'!#REF!*1.5</f>
        <v>#REF!</v>
      </c>
      <c r="AC74" s="9" t="e">
        <f>'S3 Maquette'!#REF!*1.5</f>
        <v>#REF!</v>
      </c>
      <c r="AD74" s="9" t="e">
        <f>'S4 Maquette'!#REF!*1.5</f>
        <v>#REF!</v>
      </c>
    </row>
    <row r="75" spans="27:30" x14ac:dyDescent="0.35">
      <c r="AA75" s="9" t="e">
        <f>'S1 Maquette'!#REF!*1.5</f>
        <v>#REF!</v>
      </c>
      <c r="AB75" s="9" t="e">
        <f>'S2 Maquette'!#REF!*1.5</f>
        <v>#REF!</v>
      </c>
      <c r="AC75" s="9" t="e">
        <f>'S3 Maquette'!#REF!*1.5</f>
        <v>#REF!</v>
      </c>
      <c r="AD75" s="9" t="e">
        <f>'S4 Maquette'!#REF!*1.5</f>
        <v>#REF!</v>
      </c>
    </row>
    <row r="76" spans="27:30" x14ac:dyDescent="0.35">
      <c r="AA76" s="9" t="e">
        <f>'S1 Maquette'!#REF!*1.5</f>
        <v>#REF!</v>
      </c>
      <c r="AB76" s="9" t="e">
        <f>'S2 Maquette'!#REF!*1.5</f>
        <v>#REF!</v>
      </c>
      <c r="AC76" s="9" t="e">
        <f>'S3 Maquette'!#REF!*1.5</f>
        <v>#REF!</v>
      </c>
      <c r="AD76" s="9" t="e">
        <f>'S4 Maquette'!#REF!*1.5</f>
        <v>#REF!</v>
      </c>
    </row>
    <row r="77" spans="27:30" x14ac:dyDescent="0.35">
      <c r="AA77" s="9" t="e">
        <f>'S1 Maquette'!#REF!*1.5</f>
        <v>#REF!</v>
      </c>
      <c r="AB77" s="9" t="e">
        <f>'S2 Maquette'!#REF!*1.5</f>
        <v>#REF!</v>
      </c>
      <c r="AC77" s="9" t="e">
        <f>'S3 Maquette'!#REF!*1.5</f>
        <v>#REF!</v>
      </c>
      <c r="AD77" s="9" t="e">
        <f>'S4 Maquette'!#REF!*1.5</f>
        <v>#REF!</v>
      </c>
    </row>
    <row r="78" spans="27:30" x14ac:dyDescent="0.35">
      <c r="AA78" s="9" t="e">
        <f>'S1 Maquette'!#REF!*1.5</f>
        <v>#REF!</v>
      </c>
      <c r="AB78" s="9" t="e">
        <f>'S2 Maquette'!#REF!*1.5</f>
        <v>#REF!</v>
      </c>
      <c r="AC78" s="9" t="e">
        <f>'S3 Maquette'!#REF!*1.5</f>
        <v>#REF!</v>
      </c>
      <c r="AD78" s="9" t="e">
        <f>'S4 Maquette'!#REF!*1.5</f>
        <v>#REF!</v>
      </c>
    </row>
    <row r="79" spans="27:30" x14ac:dyDescent="0.35">
      <c r="AA79" s="9" t="e">
        <f>'S1 Maquette'!#REF!*1.5</f>
        <v>#REF!</v>
      </c>
      <c r="AB79" s="9" t="e">
        <f>'S2 Maquette'!#REF!*1.5</f>
        <v>#REF!</v>
      </c>
      <c r="AC79" s="9" t="e">
        <f>'S3 Maquette'!#REF!*1.5</f>
        <v>#REF!</v>
      </c>
      <c r="AD79" s="9" t="e">
        <f>'S4 Maquette'!#REF!*1.5</f>
        <v>#REF!</v>
      </c>
    </row>
    <row r="80" spans="27:30" x14ac:dyDescent="0.35">
      <c r="AA80" s="9" t="e">
        <f>'S1 Maquette'!#REF!*1.5</f>
        <v>#REF!</v>
      </c>
      <c r="AB80" s="9" t="e">
        <f>'S2 Maquette'!#REF!*1.5</f>
        <v>#REF!</v>
      </c>
      <c r="AC80" s="9" t="e">
        <f>'S3 Maquette'!#REF!*1.5</f>
        <v>#REF!</v>
      </c>
      <c r="AD80" s="9" t="e">
        <f>'S4 Maquette'!#REF!*1.5</f>
        <v>#REF!</v>
      </c>
    </row>
    <row r="81" spans="27:30" x14ac:dyDescent="0.35">
      <c r="AA81" s="9" t="e">
        <f>'S1 Maquette'!#REF!*1.5</f>
        <v>#REF!</v>
      </c>
      <c r="AB81" s="9" t="e">
        <f>'S2 Maquette'!#REF!*1.5</f>
        <v>#REF!</v>
      </c>
      <c r="AC81" s="9" t="e">
        <f>'S3 Maquette'!#REF!*1.5</f>
        <v>#REF!</v>
      </c>
      <c r="AD81" s="9" t="e">
        <f>'S4 Maquette'!#REF!*1.5</f>
        <v>#REF!</v>
      </c>
    </row>
    <row r="82" spans="27:30" x14ac:dyDescent="0.35">
      <c r="AA82" s="9" t="e">
        <f>'S1 Maquette'!#REF!*1.5</f>
        <v>#REF!</v>
      </c>
      <c r="AB82" s="9" t="e">
        <f>'S2 Maquette'!#REF!*1.5</f>
        <v>#REF!</v>
      </c>
      <c r="AC82" s="9" t="e">
        <f>'S3 Maquette'!#REF!*1.5</f>
        <v>#REF!</v>
      </c>
      <c r="AD82" s="9" t="e">
        <f>'S4 Maquette'!#REF!*1.5</f>
        <v>#REF!</v>
      </c>
    </row>
    <row r="83" spans="27:30" x14ac:dyDescent="0.35">
      <c r="AA83" s="9" t="e">
        <f>'S1 Maquette'!#REF!*1.5</f>
        <v>#REF!</v>
      </c>
      <c r="AB83" s="9" t="e">
        <f>'S2 Maquette'!#REF!*1.5</f>
        <v>#REF!</v>
      </c>
      <c r="AC83" s="9" t="e">
        <f>'S3 Maquette'!#REF!*1.5</f>
        <v>#REF!</v>
      </c>
      <c r="AD83" s="9" t="e">
        <f>'S4 Maquette'!#REF!*1.5</f>
        <v>#REF!</v>
      </c>
    </row>
    <row r="84" spans="27:30" x14ac:dyDescent="0.35">
      <c r="AA84" s="9" t="e">
        <f>'S1 Maquette'!#REF!*1.5</f>
        <v>#REF!</v>
      </c>
      <c r="AB84" s="9" t="e">
        <f>'S2 Maquette'!#REF!*1.5</f>
        <v>#REF!</v>
      </c>
      <c r="AC84" s="9" t="e">
        <f>'S3 Maquette'!#REF!*1.5</f>
        <v>#REF!</v>
      </c>
      <c r="AD84" s="9" t="e">
        <f>'S4 Maquette'!#REF!*1.5</f>
        <v>#REF!</v>
      </c>
    </row>
    <row r="85" spans="27:30" x14ac:dyDescent="0.35">
      <c r="AA85" s="9" t="e">
        <f>'S1 Maquette'!#REF!*1.5</f>
        <v>#REF!</v>
      </c>
      <c r="AB85" s="9" t="e">
        <f>'S2 Maquette'!#REF!*1.5</f>
        <v>#REF!</v>
      </c>
      <c r="AC85" s="9" t="e">
        <f>'S3 Maquette'!#REF!*1.5</f>
        <v>#REF!</v>
      </c>
      <c r="AD85" s="9" t="e">
        <f>'S4 Maquette'!#REF!*1.5</f>
        <v>#REF!</v>
      </c>
    </row>
    <row r="86" spans="27:30" x14ac:dyDescent="0.35">
      <c r="AA86" s="9" t="e">
        <f>'S1 Maquette'!#REF!*1.5</f>
        <v>#REF!</v>
      </c>
      <c r="AB86" s="9" t="e">
        <f>'S2 Maquette'!#REF!*1.5</f>
        <v>#REF!</v>
      </c>
      <c r="AC86" s="9" t="e">
        <f>'S3 Maquette'!#REF!*1.5</f>
        <v>#REF!</v>
      </c>
      <c r="AD86" s="9" t="e">
        <f>'S4 Maquette'!#REF!*1.5</f>
        <v>#REF!</v>
      </c>
    </row>
    <row r="87" spans="27:30" x14ac:dyDescent="0.35">
      <c r="AA87" s="9" t="e">
        <f>'S1 Maquette'!#REF!*1.5</f>
        <v>#REF!</v>
      </c>
      <c r="AB87" s="9" t="e">
        <f>'S2 Maquette'!#REF!*1.5</f>
        <v>#REF!</v>
      </c>
      <c r="AC87" s="9" t="e">
        <f>'S3 Maquette'!#REF!*1.5</f>
        <v>#REF!</v>
      </c>
      <c r="AD87" s="9" t="e">
        <f>'S4 Maquette'!#REF!*1.5</f>
        <v>#REF!</v>
      </c>
    </row>
    <row r="88" spans="27:30" x14ac:dyDescent="0.35">
      <c r="AA88" s="9" t="e">
        <f>'S1 Maquette'!#REF!*1.5</f>
        <v>#REF!</v>
      </c>
      <c r="AB88" s="9" t="e">
        <f>'S2 Maquette'!#REF!*1.5</f>
        <v>#REF!</v>
      </c>
      <c r="AC88" s="9" t="e">
        <f>'S3 Maquette'!#REF!*1.5</f>
        <v>#REF!</v>
      </c>
      <c r="AD88" s="9" t="e">
        <f>'S4 Maquette'!#REF!*1.5</f>
        <v>#REF!</v>
      </c>
    </row>
    <row r="89" spans="27:30" x14ac:dyDescent="0.35">
      <c r="AA89" s="9" t="e">
        <f>'S1 Maquette'!#REF!*1.5</f>
        <v>#REF!</v>
      </c>
      <c r="AB89" s="9" t="e">
        <f>'S2 Maquette'!#REF!*1.5</f>
        <v>#REF!</v>
      </c>
      <c r="AC89" s="9" t="e">
        <f>'S3 Maquette'!#REF!*1.5</f>
        <v>#REF!</v>
      </c>
      <c r="AD89" s="9" t="e">
        <f>'S4 Maquette'!#REF!*1.5</f>
        <v>#REF!</v>
      </c>
    </row>
    <row r="90" spans="27:30" x14ac:dyDescent="0.35">
      <c r="AA90" s="9" t="e">
        <f>'S1 Maquette'!#REF!*1.5</f>
        <v>#REF!</v>
      </c>
      <c r="AB90" s="9" t="e">
        <f>'S2 Maquette'!#REF!*1.5</f>
        <v>#REF!</v>
      </c>
      <c r="AC90" s="9" t="e">
        <f>'S3 Maquette'!#REF!*1.5</f>
        <v>#REF!</v>
      </c>
      <c r="AD90" s="9" t="e">
        <f>'S4 Maquette'!#REF!*1.5</f>
        <v>#REF!</v>
      </c>
    </row>
    <row r="91" spans="27:30" x14ac:dyDescent="0.35">
      <c r="AA91" s="9" t="e">
        <f>'S1 Maquette'!#REF!*1.5</f>
        <v>#REF!</v>
      </c>
      <c r="AB91" s="9" t="e">
        <f>'S2 Maquette'!#REF!*1.5</f>
        <v>#REF!</v>
      </c>
      <c r="AC91" s="9" t="e">
        <f>'S3 Maquette'!#REF!*1.5</f>
        <v>#REF!</v>
      </c>
      <c r="AD91" s="9" t="e">
        <f>'S4 Maquette'!#REF!*1.5</f>
        <v>#REF!</v>
      </c>
    </row>
    <row r="92" spans="27:30" x14ac:dyDescent="0.35">
      <c r="AA92" s="9" t="e">
        <f>'S1 Maquette'!#REF!*1.5</f>
        <v>#REF!</v>
      </c>
      <c r="AB92" s="9" t="e">
        <f>'S2 Maquette'!#REF!*1.5</f>
        <v>#REF!</v>
      </c>
      <c r="AC92" s="9" t="e">
        <f>'S3 Maquette'!#REF!*1.5</f>
        <v>#REF!</v>
      </c>
      <c r="AD92" s="9" t="e">
        <f>'S4 Maquette'!#REF!*1.5</f>
        <v>#REF!</v>
      </c>
    </row>
    <row r="93" spans="27:30" x14ac:dyDescent="0.35">
      <c r="AA93" s="9" t="e">
        <f>'S1 Maquette'!#REF!*1.5</f>
        <v>#REF!</v>
      </c>
      <c r="AB93" s="9" t="e">
        <f>'S2 Maquette'!#REF!*1.5</f>
        <v>#REF!</v>
      </c>
      <c r="AC93" s="9" t="e">
        <f>'S3 Maquette'!#REF!*1.5</f>
        <v>#REF!</v>
      </c>
      <c r="AD93" s="9" t="e">
        <f>'S4 Maquette'!#REF!*1.5</f>
        <v>#REF!</v>
      </c>
    </row>
    <row r="94" spans="27:30" x14ac:dyDescent="0.35">
      <c r="AA94" s="9" t="e">
        <f>'S1 Maquette'!#REF!*1.5</f>
        <v>#REF!</v>
      </c>
      <c r="AB94" s="9" t="e">
        <f>'S2 Maquette'!#REF!*1.5</f>
        <v>#REF!</v>
      </c>
      <c r="AC94" s="9" t="e">
        <f>'S3 Maquette'!#REF!*1.5</f>
        <v>#REF!</v>
      </c>
      <c r="AD94" s="9" t="e">
        <f>'S4 Maquette'!#REF!*1.5</f>
        <v>#REF!</v>
      </c>
    </row>
    <row r="95" spans="27:30" x14ac:dyDescent="0.35">
      <c r="AA95" s="9" t="e">
        <f>'S1 Maquette'!#REF!*1.5</f>
        <v>#REF!</v>
      </c>
      <c r="AB95" s="9" t="e">
        <f>'S2 Maquette'!#REF!*1.5</f>
        <v>#REF!</v>
      </c>
      <c r="AC95" s="9" t="e">
        <f>'S3 Maquette'!#REF!*1.5</f>
        <v>#REF!</v>
      </c>
      <c r="AD95" s="9" t="e">
        <f>'S4 Maquette'!#REF!*1.5</f>
        <v>#REF!</v>
      </c>
    </row>
    <row r="96" spans="27:30" x14ac:dyDescent="0.35">
      <c r="AA96" s="9" t="e">
        <f>'S1 Maquette'!#REF!*1.5</f>
        <v>#REF!</v>
      </c>
      <c r="AB96" s="9" t="e">
        <f>'S2 Maquette'!#REF!*1.5</f>
        <v>#REF!</v>
      </c>
      <c r="AC96" s="9" t="e">
        <f>'S3 Maquette'!#REF!*1.5</f>
        <v>#REF!</v>
      </c>
      <c r="AD96" s="9" t="e">
        <f>'S4 Maquette'!#REF!*1.5</f>
        <v>#REF!</v>
      </c>
    </row>
    <row r="97" spans="27:30" x14ac:dyDescent="0.35">
      <c r="AA97" s="9" t="e">
        <f>'S1 Maquette'!#REF!*1.5</f>
        <v>#REF!</v>
      </c>
      <c r="AB97" s="9" t="e">
        <f>'S2 Maquette'!#REF!*1.5</f>
        <v>#REF!</v>
      </c>
      <c r="AC97" s="9" t="e">
        <f>'S3 Maquette'!#REF!*1.5</f>
        <v>#REF!</v>
      </c>
      <c r="AD97" s="9" t="e">
        <f>'S4 Maquette'!#REF!*1.5</f>
        <v>#REF!</v>
      </c>
    </row>
    <row r="98" spans="27:30" x14ac:dyDescent="0.35">
      <c r="AA98" s="9" t="e">
        <f>'S1 Maquette'!#REF!*1.5</f>
        <v>#REF!</v>
      </c>
      <c r="AB98" s="9" t="e">
        <f>'S2 Maquette'!#REF!*1.5</f>
        <v>#REF!</v>
      </c>
      <c r="AC98" s="9" t="e">
        <f>'S3 Maquette'!#REF!*1.5</f>
        <v>#REF!</v>
      </c>
      <c r="AD98" s="9" t="e">
        <f>'S4 Maquette'!#REF!*1.5</f>
        <v>#REF!</v>
      </c>
    </row>
    <row r="99" spans="27:30" x14ac:dyDescent="0.35">
      <c r="AA99" s="9" t="e">
        <f>'S1 Maquette'!#REF!*1.5</f>
        <v>#REF!</v>
      </c>
      <c r="AB99" s="9" t="e">
        <f>'S2 Maquette'!#REF!*1.5</f>
        <v>#REF!</v>
      </c>
      <c r="AC99" s="9" t="e">
        <f>'S3 Maquette'!#REF!*1.5</f>
        <v>#REF!</v>
      </c>
      <c r="AD99" s="9" t="e">
        <f>'S4 Maquette'!#REF!*1.5</f>
        <v>#REF!</v>
      </c>
    </row>
    <row r="100" spans="27:30" x14ac:dyDescent="0.35">
      <c r="AA100" s="9" t="e">
        <f>'S1 Maquette'!#REF!*1.5</f>
        <v>#REF!</v>
      </c>
      <c r="AB100" s="9" t="e">
        <f>'S2 Maquette'!#REF!*1.5</f>
        <v>#REF!</v>
      </c>
      <c r="AC100" s="9" t="e">
        <f>'S3 Maquette'!#REF!*1.5</f>
        <v>#REF!</v>
      </c>
      <c r="AD100" s="9" t="e">
        <f>'S4 Maquette'!#REF!*1.5</f>
        <v>#REF!</v>
      </c>
    </row>
    <row r="101" spans="27:30" x14ac:dyDescent="0.35">
      <c r="AA101" s="9" t="e">
        <f>'S1 Maquette'!#REF!*1.5</f>
        <v>#REF!</v>
      </c>
      <c r="AB101" s="9" t="e">
        <f>'S2 Maquette'!#REF!*1.5</f>
        <v>#REF!</v>
      </c>
      <c r="AC101" s="9" t="e">
        <f>'S3 Maquette'!#REF!*1.5</f>
        <v>#REF!</v>
      </c>
      <c r="AD101" s="9" t="e">
        <f>'S4 Maquette'!#REF!*1.5</f>
        <v>#REF!</v>
      </c>
    </row>
    <row r="102" spans="27:30" x14ac:dyDescent="0.35">
      <c r="AA102" s="9" t="e">
        <f>'S1 Maquette'!#REF!*1.5</f>
        <v>#REF!</v>
      </c>
      <c r="AB102" s="9" t="e">
        <f>'S2 Maquette'!#REF!*1.5</f>
        <v>#REF!</v>
      </c>
      <c r="AC102" s="9" t="e">
        <f>'S3 Maquette'!#REF!*1.5</f>
        <v>#REF!</v>
      </c>
      <c r="AD102" s="9" t="e">
        <f>'S4 Maquette'!#REF!*1.5</f>
        <v>#REF!</v>
      </c>
    </row>
    <row r="103" spans="27:30" x14ac:dyDescent="0.35">
      <c r="AA103" s="9" t="e">
        <f>'S1 Maquette'!#REF!*1.5</f>
        <v>#REF!</v>
      </c>
      <c r="AB103" s="9" t="e">
        <f>'S2 Maquette'!#REF!*1.5</f>
        <v>#REF!</v>
      </c>
      <c r="AC103" s="9" t="e">
        <f>'S3 Maquette'!#REF!*1.5</f>
        <v>#REF!</v>
      </c>
      <c r="AD103" s="9" t="e">
        <f>'S4 Maquette'!#REF!*1.5</f>
        <v>#REF!</v>
      </c>
    </row>
    <row r="104" spans="27:30" x14ac:dyDescent="0.35">
      <c r="AA104" s="9" t="e">
        <f>'S1 Maquette'!#REF!*1.5</f>
        <v>#REF!</v>
      </c>
      <c r="AB104" s="9" t="e">
        <f>'S2 Maquette'!#REF!*1.5</f>
        <v>#REF!</v>
      </c>
      <c r="AC104" s="9" t="e">
        <f>'S3 Maquette'!#REF!*1.5</f>
        <v>#REF!</v>
      </c>
      <c r="AD104" s="9" t="e">
        <f>'S4 Maquette'!#REF!*1.5</f>
        <v>#REF!</v>
      </c>
    </row>
    <row r="105" spans="27:30" x14ac:dyDescent="0.35">
      <c r="AA105" s="9" t="e">
        <f>'S1 Maquette'!#REF!*1.5</f>
        <v>#REF!</v>
      </c>
      <c r="AB105" s="9" t="e">
        <f>'S2 Maquette'!#REF!*1.5</f>
        <v>#REF!</v>
      </c>
      <c r="AC105" s="9" t="e">
        <f>'S3 Maquette'!#REF!*1.5</f>
        <v>#REF!</v>
      </c>
      <c r="AD105" s="9" t="e">
        <f>'S4 Maquette'!#REF!*1.5</f>
        <v>#REF!</v>
      </c>
    </row>
    <row r="106" spans="27:30" x14ac:dyDescent="0.35">
      <c r="AA106" s="9" t="e">
        <f>'S1 Maquette'!#REF!*1.5</f>
        <v>#REF!</v>
      </c>
      <c r="AB106" s="9" t="e">
        <f>'S2 Maquette'!#REF!*1.5</f>
        <v>#REF!</v>
      </c>
      <c r="AC106" s="9" t="e">
        <f>'S3 Maquette'!#REF!*1.5</f>
        <v>#REF!</v>
      </c>
      <c r="AD106" s="9" t="e">
        <f>'S4 Maquette'!#REF!*1.5</f>
        <v>#REF!</v>
      </c>
    </row>
    <row r="107" spans="27:30" x14ac:dyDescent="0.35">
      <c r="AA107" s="9" t="e">
        <f>'S1 Maquette'!#REF!*1.5</f>
        <v>#REF!</v>
      </c>
      <c r="AB107" s="9" t="e">
        <f>'S2 Maquette'!#REF!*1.5</f>
        <v>#REF!</v>
      </c>
      <c r="AC107" s="9" t="e">
        <f>'S3 Maquette'!#REF!*1.5</f>
        <v>#REF!</v>
      </c>
      <c r="AD107" s="9" t="e">
        <f>'S4 Maquette'!#REF!*1.5</f>
        <v>#REF!</v>
      </c>
    </row>
    <row r="108" spans="27:30" x14ac:dyDescent="0.35">
      <c r="AA108" s="9" t="e">
        <f>'S1 Maquette'!#REF!*1.5</f>
        <v>#REF!</v>
      </c>
      <c r="AB108" s="9" t="e">
        <f>'S2 Maquette'!#REF!*1.5</f>
        <v>#REF!</v>
      </c>
      <c r="AC108" s="9" t="e">
        <f>'S3 Maquette'!#REF!*1.5</f>
        <v>#REF!</v>
      </c>
      <c r="AD108" s="9" t="e">
        <f>'S4 Maquette'!#REF!*1.5</f>
        <v>#REF!</v>
      </c>
    </row>
    <row r="109" spans="27:30" x14ac:dyDescent="0.35">
      <c r="AA109" s="9" t="e">
        <f>'S1 Maquette'!#REF!*1.5</f>
        <v>#REF!</v>
      </c>
      <c r="AB109" s="9" t="e">
        <f>'S2 Maquette'!#REF!*1.5</f>
        <v>#REF!</v>
      </c>
      <c r="AC109" s="9" t="e">
        <f>'S3 Maquette'!#REF!*1.5</f>
        <v>#REF!</v>
      </c>
      <c r="AD109" s="9" t="e">
        <f>'S4 Maquette'!#REF!*1.5</f>
        <v>#REF!</v>
      </c>
    </row>
    <row r="110" spans="27:30" x14ac:dyDescent="0.35">
      <c r="AA110" s="9" t="e">
        <f>'S1 Maquette'!#REF!*1.5</f>
        <v>#REF!</v>
      </c>
      <c r="AB110" s="9" t="e">
        <f>'S2 Maquette'!#REF!*1.5</f>
        <v>#REF!</v>
      </c>
      <c r="AC110" s="9" t="e">
        <f>'S3 Maquette'!#REF!*1.5</f>
        <v>#REF!</v>
      </c>
      <c r="AD110" s="9" t="e">
        <f>'S4 Maquette'!#REF!*1.5</f>
        <v>#REF!</v>
      </c>
    </row>
    <row r="111" spans="27:30" x14ac:dyDescent="0.35">
      <c r="AA111" s="9" t="e">
        <f>'S1 Maquette'!#REF!*1.5</f>
        <v>#REF!</v>
      </c>
      <c r="AB111" s="9" t="e">
        <f>'S2 Maquette'!#REF!*1.5</f>
        <v>#REF!</v>
      </c>
      <c r="AC111" s="9" t="e">
        <f>'S3 Maquette'!#REF!*1.5</f>
        <v>#REF!</v>
      </c>
      <c r="AD111" s="9" t="e">
        <f>'S4 Maquette'!#REF!*1.5</f>
        <v>#REF!</v>
      </c>
    </row>
    <row r="112" spans="27:30" x14ac:dyDescent="0.35">
      <c r="AA112" s="9" t="e">
        <f>'S1 Maquette'!#REF!*1.5</f>
        <v>#REF!</v>
      </c>
      <c r="AB112" s="9" t="e">
        <f>'S2 Maquette'!#REF!*1.5</f>
        <v>#REF!</v>
      </c>
      <c r="AC112" s="9" t="e">
        <f>'S3 Maquette'!#REF!*1.5</f>
        <v>#REF!</v>
      </c>
      <c r="AD112" s="9" t="e">
        <f>'S4 Maquette'!#REF!*1.5</f>
        <v>#REF!</v>
      </c>
    </row>
    <row r="113" spans="27:30" x14ac:dyDescent="0.35">
      <c r="AA113" s="9" t="e">
        <f>'S1 Maquette'!#REF!*1.5</f>
        <v>#REF!</v>
      </c>
      <c r="AB113" s="9" t="e">
        <f>'S2 Maquette'!#REF!*1.5</f>
        <v>#REF!</v>
      </c>
      <c r="AC113" s="9" t="e">
        <f>'S3 Maquette'!#REF!*1.5</f>
        <v>#REF!</v>
      </c>
      <c r="AD113" s="9" t="e">
        <f>'S4 Maquette'!#REF!*1.5</f>
        <v>#REF!</v>
      </c>
    </row>
    <row r="114" spans="27:30" x14ac:dyDescent="0.35">
      <c r="AA114" s="9" t="e">
        <f>'S1 Maquette'!#REF!*1.5</f>
        <v>#REF!</v>
      </c>
      <c r="AB114" s="9" t="e">
        <f>'S2 Maquette'!#REF!*1.5</f>
        <v>#REF!</v>
      </c>
      <c r="AC114" s="9" t="e">
        <f>'S3 Maquette'!#REF!*1.5</f>
        <v>#REF!</v>
      </c>
      <c r="AD114" s="9" t="e">
        <f>'S4 Maquette'!#REF!*1.5</f>
        <v>#REF!</v>
      </c>
    </row>
    <row r="115" spans="27:30" x14ac:dyDescent="0.35">
      <c r="AA115" s="9" t="e">
        <f>'S1 Maquette'!#REF!*1.5</f>
        <v>#REF!</v>
      </c>
      <c r="AB115" s="9" t="e">
        <f>'S2 Maquette'!#REF!*1.5</f>
        <v>#REF!</v>
      </c>
      <c r="AC115" s="9" t="e">
        <f>'S3 Maquette'!#REF!*1.5</f>
        <v>#REF!</v>
      </c>
      <c r="AD115" s="9" t="e">
        <f>'S4 Maquette'!#REF!*1.5</f>
        <v>#REF!</v>
      </c>
    </row>
    <row r="116" spans="27:30" x14ac:dyDescent="0.35">
      <c r="AA116" s="9" t="e">
        <f>'S1 Maquette'!#REF!*1.5</f>
        <v>#REF!</v>
      </c>
      <c r="AB116" s="9" t="e">
        <f>'S2 Maquette'!#REF!*1.5</f>
        <v>#REF!</v>
      </c>
      <c r="AC116" s="9" t="e">
        <f>'S3 Maquette'!#REF!*1.5</f>
        <v>#REF!</v>
      </c>
      <c r="AD116" s="9" t="e">
        <f>'S4 Maquette'!#REF!*1.5</f>
        <v>#REF!</v>
      </c>
    </row>
    <row r="117" spans="27:30" x14ac:dyDescent="0.35">
      <c r="AA117" s="9" t="e">
        <f>'S1 Maquette'!#REF!*1.5</f>
        <v>#REF!</v>
      </c>
      <c r="AB117" s="9" t="e">
        <f>'S2 Maquette'!#REF!*1.5</f>
        <v>#REF!</v>
      </c>
      <c r="AC117" s="9" t="e">
        <f>'S3 Maquette'!#REF!*1.5</f>
        <v>#REF!</v>
      </c>
      <c r="AD117" s="9" t="e">
        <f>'S4 Maquette'!#REF!*1.5</f>
        <v>#REF!</v>
      </c>
    </row>
    <row r="118" spans="27:30" x14ac:dyDescent="0.35">
      <c r="AA118" s="9" t="e">
        <f>'S1 Maquette'!#REF!*1.5</f>
        <v>#REF!</v>
      </c>
      <c r="AB118" s="9" t="e">
        <f>'S2 Maquette'!#REF!*1.5</f>
        <v>#REF!</v>
      </c>
      <c r="AC118" s="9" t="e">
        <f>'S3 Maquette'!#REF!*1.5</f>
        <v>#REF!</v>
      </c>
      <c r="AD118" s="9" t="e">
        <f>'S4 Maquette'!#REF!*1.5</f>
        <v>#REF!</v>
      </c>
    </row>
    <row r="119" spans="27:30" x14ac:dyDescent="0.35">
      <c r="AA119" s="9" t="e">
        <f>'S1 Maquette'!#REF!*1.5</f>
        <v>#REF!</v>
      </c>
      <c r="AB119" s="9" t="e">
        <f>'S2 Maquette'!#REF!*1.5</f>
        <v>#REF!</v>
      </c>
      <c r="AC119" s="9" t="e">
        <f>'S3 Maquette'!#REF!*1.5</f>
        <v>#REF!</v>
      </c>
      <c r="AD119" s="9" t="e">
        <f>'S4 Maquette'!#REF!*1.5</f>
        <v>#REF!</v>
      </c>
    </row>
    <row r="120" spans="27:30" x14ac:dyDescent="0.35">
      <c r="AA120" s="9" t="e">
        <f>'S1 Maquette'!#REF!*1.5</f>
        <v>#REF!</v>
      </c>
      <c r="AB120" s="9" t="e">
        <f>'S2 Maquette'!#REF!*1.5</f>
        <v>#REF!</v>
      </c>
      <c r="AC120" s="9" t="e">
        <f>'S3 Maquette'!#REF!*1.5</f>
        <v>#REF!</v>
      </c>
      <c r="AD120" s="9" t="e">
        <f>'S4 Maquette'!#REF!*1.5</f>
        <v>#REF!</v>
      </c>
    </row>
    <row r="121" spans="27:30" x14ac:dyDescent="0.35">
      <c r="AA121" s="9" t="e">
        <f>'S1 Maquette'!#REF!*1.5</f>
        <v>#REF!</v>
      </c>
      <c r="AB121" s="9" t="e">
        <f>'S2 Maquette'!#REF!*1.5</f>
        <v>#REF!</v>
      </c>
      <c r="AC121" s="9" t="e">
        <f>'S3 Maquette'!#REF!*1.5</f>
        <v>#REF!</v>
      </c>
      <c r="AD121" s="9" t="e">
        <f>'S4 Maquette'!#REF!*1.5</f>
        <v>#REF!</v>
      </c>
    </row>
    <row r="122" spans="27:30" x14ac:dyDescent="0.35">
      <c r="AA122" s="9" t="e">
        <f>'S1 Maquette'!#REF!*1.5</f>
        <v>#REF!</v>
      </c>
      <c r="AB122" s="9" t="e">
        <f>'S2 Maquette'!#REF!*1.5</f>
        <v>#REF!</v>
      </c>
      <c r="AC122" s="9" t="e">
        <f>'S3 Maquette'!#REF!*1.5</f>
        <v>#REF!</v>
      </c>
      <c r="AD122" s="9" t="e">
        <f>'S4 Maquette'!#REF!*1.5</f>
        <v>#REF!</v>
      </c>
    </row>
    <row r="123" spans="27:30" x14ac:dyDescent="0.35">
      <c r="AA123" s="9" t="e">
        <f>'S1 Maquette'!#REF!*1.5</f>
        <v>#REF!</v>
      </c>
      <c r="AB123" s="9" t="e">
        <f>'S2 Maquette'!#REF!*1.5</f>
        <v>#REF!</v>
      </c>
      <c r="AC123" s="9" t="e">
        <f>'S3 Maquette'!#REF!*1.5</f>
        <v>#REF!</v>
      </c>
      <c r="AD123" s="9" t="e">
        <f>'S4 Maquette'!#REF!*1.5</f>
        <v>#REF!</v>
      </c>
    </row>
    <row r="124" spans="27:30" x14ac:dyDescent="0.35">
      <c r="AA124" s="9" t="e">
        <f>'S1 Maquette'!#REF!*1.5</f>
        <v>#REF!</v>
      </c>
      <c r="AB124" s="9" t="e">
        <f>'S2 Maquette'!#REF!*1.5</f>
        <v>#REF!</v>
      </c>
      <c r="AC124" s="9" t="e">
        <f>'S3 Maquette'!#REF!*1.5</f>
        <v>#REF!</v>
      </c>
      <c r="AD124" s="9" t="e">
        <f>'S4 Maquette'!#REF!*1.5</f>
        <v>#REF!</v>
      </c>
    </row>
    <row r="125" spans="27:30" x14ac:dyDescent="0.35">
      <c r="AA125" s="9" t="e">
        <f>'S1 Maquette'!#REF!*1.5</f>
        <v>#REF!</v>
      </c>
      <c r="AB125" s="9" t="e">
        <f>'S2 Maquette'!#REF!*1.5</f>
        <v>#REF!</v>
      </c>
      <c r="AC125" s="9" t="e">
        <f>'S3 Maquette'!#REF!*1.5</f>
        <v>#REF!</v>
      </c>
      <c r="AD125" s="9" t="e">
        <f>'S4 Maquette'!#REF!*1.5</f>
        <v>#REF!</v>
      </c>
    </row>
    <row r="126" spans="27:30" x14ac:dyDescent="0.35">
      <c r="AA126" s="9" t="e">
        <f>'S1 Maquette'!#REF!*1.5</f>
        <v>#REF!</v>
      </c>
      <c r="AB126" s="9" t="e">
        <f>'S2 Maquette'!#REF!*1.5</f>
        <v>#REF!</v>
      </c>
      <c r="AC126" s="9" t="e">
        <f>'S3 Maquette'!#REF!*1.5</f>
        <v>#REF!</v>
      </c>
      <c r="AD126" s="9" t="e">
        <f>'S4 Maquette'!#REF!*1.5</f>
        <v>#REF!</v>
      </c>
    </row>
    <row r="127" spans="27:30" x14ac:dyDescent="0.35">
      <c r="AA127" s="9" t="e">
        <f>'S1 Maquette'!#REF!*1.5</f>
        <v>#REF!</v>
      </c>
      <c r="AB127" s="9" t="e">
        <f>'S2 Maquette'!#REF!*1.5</f>
        <v>#REF!</v>
      </c>
      <c r="AC127" s="9" t="e">
        <f>'S3 Maquette'!#REF!*1.5</f>
        <v>#REF!</v>
      </c>
      <c r="AD127" s="9" t="e">
        <f>'S4 Maquette'!#REF!*1.5</f>
        <v>#REF!</v>
      </c>
    </row>
    <row r="128" spans="27:30" x14ac:dyDescent="0.35">
      <c r="AA128" s="9" t="e">
        <f>'S1 Maquette'!#REF!*1.5</f>
        <v>#REF!</v>
      </c>
      <c r="AB128" s="9" t="e">
        <f>'S2 Maquette'!#REF!*1.5</f>
        <v>#REF!</v>
      </c>
      <c r="AC128" s="9" t="e">
        <f>'S3 Maquette'!#REF!*1.5</f>
        <v>#REF!</v>
      </c>
      <c r="AD128" s="9" t="e">
        <f>'S4 Maquette'!#REF!*1.5</f>
        <v>#REF!</v>
      </c>
    </row>
    <row r="129" spans="27:30" x14ac:dyDescent="0.35">
      <c r="AA129" s="9" t="e">
        <f>'S1 Maquette'!#REF!*1.5</f>
        <v>#REF!</v>
      </c>
      <c r="AB129" s="9" t="e">
        <f>'S2 Maquette'!#REF!*1.5</f>
        <v>#REF!</v>
      </c>
      <c r="AC129" s="9" t="e">
        <f>'S3 Maquette'!#REF!*1.5</f>
        <v>#REF!</v>
      </c>
      <c r="AD129" s="9" t="e">
        <f>'S4 Maquette'!#REF!*1.5</f>
        <v>#REF!</v>
      </c>
    </row>
    <row r="130" spans="27:30" x14ac:dyDescent="0.35">
      <c r="AA130" s="9" t="e">
        <f>'S1 Maquette'!#REF!*1.5</f>
        <v>#REF!</v>
      </c>
      <c r="AB130" s="9" t="e">
        <f>'S2 Maquette'!#REF!*1.5</f>
        <v>#REF!</v>
      </c>
      <c r="AC130" s="9" t="e">
        <f>'S3 Maquette'!#REF!*1.5</f>
        <v>#REF!</v>
      </c>
      <c r="AD130" s="9" t="e">
        <f>'S4 Maquette'!#REF!*1.5</f>
        <v>#REF!</v>
      </c>
    </row>
    <row r="131" spans="27:30" x14ac:dyDescent="0.35">
      <c r="AA131" s="9" t="e">
        <f>'S1 Maquette'!#REF!*1.5</f>
        <v>#REF!</v>
      </c>
      <c r="AB131" s="9" t="e">
        <f>'S2 Maquette'!#REF!*1.5</f>
        <v>#REF!</v>
      </c>
      <c r="AC131" s="9" t="e">
        <f>'S3 Maquette'!#REF!*1.5</f>
        <v>#REF!</v>
      </c>
      <c r="AD131" s="9" t="e">
        <f>'S4 Maquette'!#REF!*1.5</f>
        <v>#REF!</v>
      </c>
    </row>
    <row r="132" spans="27:30" x14ac:dyDescent="0.35">
      <c r="AA132" s="9" t="e">
        <f>'S1 Maquette'!#REF!*1.5</f>
        <v>#REF!</v>
      </c>
      <c r="AB132" s="9" t="e">
        <f>'S2 Maquette'!#REF!*1.5</f>
        <v>#REF!</v>
      </c>
      <c r="AC132" s="9" t="e">
        <f>'S3 Maquette'!#REF!*1.5</f>
        <v>#REF!</v>
      </c>
      <c r="AD132" s="9" t="e">
        <f>'S4 Maquette'!#REF!*1.5</f>
        <v>#REF!</v>
      </c>
    </row>
    <row r="133" spans="27:30" x14ac:dyDescent="0.35">
      <c r="AA133" s="9" t="e">
        <f>'S1 Maquette'!#REF!*1.5</f>
        <v>#REF!</v>
      </c>
      <c r="AB133" s="9" t="e">
        <f>'S2 Maquette'!#REF!*1.5</f>
        <v>#REF!</v>
      </c>
      <c r="AC133" s="9" t="e">
        <f>'S3 Maquette'!#REF!*1.5</f>
        <v>#REF!</v>
      </c>
      <c r="AD133" s="9" t="e">
        <f>'S4 Maquette'!#REF!*1.5</f>
        <v>#REF!</v>
      </c>
    </row>
    <row r="134" spans="27:30" x14ac:dyDescent="0.35">
      <c r="AA134" s="9" t="e">
        <f>'S1 Maquette'!#REF!*1.5</f>
        <v>#REF!</v>
      </c>
      <c r="AB134" s="9" t="e">
        <f>'S2 Maquette'!#REF!*1.5</f>
        <v>#REF!</v>
      </c>
      <c r="AC134" s="9" t="e">
        <f>'S3 Maquette'!#REF!*1.5</f>
        <v>#REF!</v>
      </c>
      <c r="AD134" s="9" t="e">
        <f>'S4 Maquette'!#REF!*1.5</f>
        <v>#REF!</v>
      </c>
    </row>
    <row r="135" spans="27:30" x14ac:dyDescent="0.35">
      <c r="AA135" s="9" t="e">
        <f>'S1 Maquette'!#REF!*1.5</f>
        <v>#REF!</v>
      </c>
      <c r="AB135" s="9" t="e">
        <f>'S2 Maquette'!#REF!*1.5</f>
        <v>#REF!</v>
      </c>
      <c r="AC135" s="9" t="e">
        <f>'S3 Maquette'!#REF!*1.5</f>
        <v>#REF!</v>
      </c>
      <c r="AD135" s="9" t="e">
        <f>'S4 Maquette'!#REF!*1.5</f>
        <v>#REF!</v>
      </c>
    </row>
    <row r="136" spans="27:30" x14ac:dyDescent="0.35">
      <c r="AA136" s="9" t="e">
        <f>'S1 Maquette'!#REF!*1.5</f>
        <v>#REF!</v>
      </c>
      <c r="AB136" s="9" t="e">
        <f>'S2 Maquette'!#REF!*1.5</f>
        <v>#REF!</v>
      </c>
      <c r="AC136" s="9" t="e">
        <f>'S3 Maquette'!#REF!*1.5</f>
        <v>#REF!</v>
      </c>
      <c r="AD136" s="9" t="e">
        <f>'S4 Maquette'!#REF!*1.5</f>
        <v>#REF!</v>
      </c>
    </row>
    <row r="137" spans="27:30" x14ac:dyDescent="0.35">
      <c r="AA137" s="9" t="e">
        <f>'S1 Maquette'!#REF!*1.5</f>
        <v>#REF!</v>
      </c>
      <c r="AB137" s="9" t="e">
        <f>'S2 Maquette'!#REF!*1.5</f>
        <v>#REF!</v>
      </c>
      <c r="AC137" s="9" t="e">
        <f>'S3 Maquette'!#REF!*1.5</f>
        <v>#REF!</v>
      </c>
      <c r="AD137" s="9" t="e">
        <f>'S4 Maquette'!#REF!*1.5</f>
        <v>#REF!</v>
      </c>
    </row>
    <row r="138" spans="27:30" x14ac:dyDescent="0.35">
      <c r="AA138" s="9" t="e">
        <f>'S1 Maquette'!#REF!*1.5</f>
        <v>#REF!</v>
      </c>
      <c r="AB138" s="9" t="e">
        <f>'S2 Maquette'!#REF!*1.5</f>
        <v>#REF!</v>
      </c>
      <c r="AC138" s="9" t="e">
        <f>'S3 Maquette'!#REF!*1.5</f>
        <v>#REF!</v>
      </c>
      <c r="AD138" s="9" t="e">
        <f>'S4 Maquette'!#REF!*1.5</f>
        <v>#REF!</v>
      </c>
    </row>
    <row r="139" spans="27:30" x14ac:dyDescent="0.35">
      <c r="AA139" s="9" t="e">
        <f>'S1 Maquette'!#REF!*1.5</f>
        <v>#REF!</v>
      </c>
      <c r="AB139" s="9" t="e">
        <f>'S2 Maquette'!#REF!*1.5</f>
        <v>#REF!</v>
      </c>
      <c r="AC139" s="9" t="e">
        <f>'S3 Maquette'!#REF!*1.5</f>
        <v>#REF!</v>
      </c>
      <c r="AD139" s="9" t="e">
        <f>'S4 Maquette'!#REF!*1.5</f>
        <v>#REF!</v>
      </c>
    </row>
    <row r="140" spans="27:30" x14ac:dyDescent="0.35">
      <c r="AA140" s="9" t="e">
        <f>'S1 Maquette'!#REF!*1.5</f>
        <v>#REF!</v>
      </c>
      <c r="AB140" s="9" t="e">
        <f>'S2 Maquette'!#REF!*1.5</f>
        <v>#REF!</v>
      </c>
      <c r="AC140" s="9" t="e">
        <f>'S3 Maquette'!#REF!*1.5</f>
        <v>#REF!</v>
      </c>
      <c r="AD140" s="9" t="e">
        <f>'S4 Maquette'!#REF!*1.5</f>
        <v>#REF!</v>
      </c>
    </row>
    <row r="141" spans="27:30" x14ac:dyDescent="0.35">
      <c r="AA141" s="9" t="e">
        <f>'S1 Maquette'!#REF!*1.5</f>
        <v>#REF!</v>
      </c>
      <c r="AB141" s="9" t="e">
        <f>'S2 Maquette'!#REF!*1.5</f>
        <v>#REF!</v>
      </c>
      <c r="AC141" s="9" t="e">
        <f>'S3 Maquette'!#REF!*1.5</f>
        <v>#REF!</v>
      </c>
      <c r="AD141" s="9" t="e">
        <f>'S4 Maquette'!#REF!*1.5</f>
        <v>#REF!</v>
      </c>
    </row>
    <row r="142" spans="27:30" x14ac:dyDescent="0.35">
      <c r="AA142" s="9" t="e">
        <f>'S1 Maquette'!#REF!*1.5</f>
        <v>#REF!</v>
      </c>
      <c r="AB142" s="9" t="e">
        <f>'S2 Maquette'!#REF!*1.5</f>
        <v>#REF!</v>
      </c>
      <c r="AC142" s="9" t="e">
        <f>'S3 Maquette'!#REF!*1.5</f>
        <v>#REF!</v>
      </c>
      <c r="AD142" s="9" t="e">
        <f>'S4 Maquette'!#REF!*1.5</f>
        <v>#REF!</v>
      </c>
    </row>
    <row r="143" spans="27:30" x14ac:dyDescent="0.35">
      <c r="AA143" s="9" t="e">
        <f>'S1 Maquette'!#REF!*1.5</f>
        <v>#REF!</v>
      </c>
      <c r="AB143" s="9" t="e">
        <f>'S2 Maquette'!#REF!*1.5</f>
        <v>#REF!</v>
      </c>
      <c r="AC143" s="9" t="e">
        <f>'S3 Maquette'!#REF!*1.5</f>
        <v>#REF!</v>
      </c>
      <c r="AD143" s="9" t="e">
        <f>'S4 Maquette'!#REF!*1.5</f>
        <v>#REF!</v>
      </c>
    </row>
    <row r="144" spans="27:30" x14ac:dyDescent="0.35">
      <c r="AA144" s="9" t="e">
        <f>'S1 Maquette'!#REF!*1.5</f>
        <v>#REF!</v>
      </c>
      <c r="AB144" s="9" t="e">
        <f>'S2 Maquette'!#REF!*1.5</f>
        <v>#REF!</v>
      </c>
      <c r="AC144" s="9" t="e">
        <f>'S3 Maquette'!#REF!*1.5</f>
        <v>#REF!</v>
      </c>
      <c r="AD144" s="9" t="e">
        <f>'S4 Maquette'!#REF!*1.5</f>
        <v>#REF!</v>
      </c>
    </row>
    <row r="145" spans="27:30" x14ac:dyDescent="0.35">
      <c r="AA145" s="9" t="e">
        <f>'S1 Maquette'!#REF!*1.5</f>
        <v>#REF!</v>
      </c>
      <c r="AB145" s="9" t="e">
        <f>'S2 Maquette'!#REF!*1.5</f>
        <v>#REF!</v>
      </c>
      <c r="AC145" s="9" t="e">
        <f>'S3 Maquette'!#REF!*1.5</f>
        <v>#REF!</v>
      </c>
      <c r="AD145" s="9" t="e">
        <f>'S4 Maquette'!#REF!*1.5</f>
        <v>#REF!</v>
      </c>
    </row>
    <row r="146" spans="27:30" x14ac:dyDescent="0.35">
      <c r="AA146" s="9" t="e">
        <f>'S1 Maquette'!#REF!*1.5</f>
        <v>#REF!</v>
      </c>
      <c r="AB146" s="9" t="e">
        <f>'S2 Maquette'!#REF!*1.5</f>
        <v>#REF!</v>
      </c>
      <c r="AC146" s="9" t="e">
        <f>'S3 Maquette'!#REF!*1.5</f>
        <v>#REF!</v>
      </c>
      <c r="AD146" s="9" t="e">
        <f>'S4 Maquette'!#REF!*1.5</f>
        <v>#REF!</v>
      </c>
    </row>
    <row r="147" spans="27:30" x14ac:dyDescent="0.35">
      <c r="AA147" s="9" t="e">
        <f>'S1 Maquette'!#REF!*1.5</f>
        <v>#REF!</v>
      </c>
      <c r="AB147" s="9" t="e">
        <f>'S2 Maquette'!#REF!*1.5</f>
        <v>#REF!</v>
      </c>
      <c r="AC147" s="9" t="e">
        <f>'S3 Maquette'!#REF!*1.5</f>
        <v>#REF!</v>
      </c>
      <c r="AD147" s="9" t="e">
        <f>'S4 Maquette'!#REF!*1.5</f>
        <v>#REF!</v>
      </c>
    </row>
    <row r="148" spans="27:30" x14ac:dyDescent="0.35">
      <c r="AA148" s="9" t="e">
        <f>'S1 Maquette'!#REF!*1.5</f>
        <v>#REF!</v>
      </c>
      <c r="AB148" s="9" t="e">
        <f>'S2 Maquette'!#REF!*1.5</f>
        <v>#REF!</v>
      </c>
      <c r="AC148" s="9" t="e">
        <f>'S3 Maquette'!#REF!*1.5</f>
        <v>#REF!</v>
      </c>
      <c r="AD148" s="9" t="e">
        <f>'S4 Maquette'!#REF!*1.5</f>
        <v>#REF!</v>
      </c>
    </row>
    <row r="149" spans="27:30" x14ac:dyDescent="0.35">
      <c r="AA149" s="9" t="e">
        <f>'S1 Maquette'!#REF!*1.5</f>
        <v>#REF!</v>
      </c>
      <c r="AB149" s="9" t="e">
        <f>'S2 Maquette'!#REF!*1.5</f>
        <v>#REF!</v>
      </c>
      <c r="AC149" s="9" t="e">
        <f>'S3 Maquette'!#REF!*1.5</f>
        <v>#REF!</v>
      </c>
      <c r="AD149" s="9" t="e">
        <f>'S4 Maquette'!#REF!*1.5</f>
        <v>#REF!</v>
      </c>
    </row>
    <row r="150" spans="27:30" x14ac:dyDescent="0.35">
      <c r="AA150" s="9" t="e">
        <f>'S1 Maquette'!#REF!*1.5</f>
        <v>#REF!</v>
      </c>
      <c r="AB150" s="9" t="e">
        <f>'S2 Maquette'!#REF!*1.5</f>
        <v>#REF!</v>
      </c>
      <c r="AC150" s="9" t="e">
        <f>'S3 Maquette'!#REF!*1.5</f>
        <v>#REF!</v>
      </c>
      <c r="AD150" s="9" t="e">
        <f>'S4 Maquette'!#REF!*1.5</f>
        <v>#REF!</v>
      </c>
    </row>
    <row r="151" spans="27:30" x14ac:dyDescent="0.35">
      <c r="AA151" s="9" t="e">
        <f>'S1 Maquette'!#REF!*1.5</f>
        <v>#REF!</v>
      </c>
      <c r="AB151" s="9" t="e">
        <f>'S2 Maquette'!#REF!*1.5</f>
        <v>#REF!</v>
      </c>
      <c r="AC151" s="9" t="e">
        <f>'S3 Maquette'!#REF!*1.5</f>
        <v>#REF!</v>
      </c>
      <c r="AD151" s="9" t="e">
        <f>'S4 Maquette'!#REF!*1.5</f>
        <v>#REF!</v>
      </c>
    </row>
    <row r="152" spans="27:30" x14ac:dyDescent="0.35">
      <c r="AA152" s="9" t="e">
        <f>'S1 Maquette'!#REF!*1.5</f>
        <v>#REF!</v>
      </c>
      <c r="AB152" s="9" t="e">
        <f>'S2 Maquette'!#REF!*1.5</f>
        <v>#REF!</v>
      </c>
      <c r="AC152" s="9" t="e">
        <f>'S3 Maquette'!#REF!*1.5</f>
        <v>#REF!</v>
      </c>
      <c r="AD152" s="9" t="e">
        <f>'S4 Maquette'!#REF!*1.5</f>
        <v>#REF!</v>
      </c>
    </row>
    <row r="153" spans="27:30" x14ac:dyDescent="0.35">
      <c r="AA153" s="9" t="e">
        <f>'S1 Maquette'!#REF!*1.5</f>
        <v>#REF!</v>
      </c>
      <c r="AB153" s="9" t="e">
        <f>'S2 Maquette'!#REF!*1.5</f>
        <v>#REF!</v>
      </c>
      <c r="AC153" s="9" t="e">
        <f>'S3 Maquette'!#REF!*1.5</f>
        <v>#REF!</v>
      </c>
      <c r="AD153" s="9" t="e">
        <f>'S4 Maquette'!#REF!*1.5</f>
        <v>#REF!</v>
      </c>
    </row>
    <row r="154" spans="27:30" x14ac:dyDescent="0.35">
      <c r="AA154" s="9" t="e">
        <f>'S1 Maquette'!#REF!*1.5</f>
        <v>#REF!</v>
      </c>
      <c r="AB154" s="9" t="e">
        <f>'S2 Maquette'!#REF!*1.5</f>
        <v>#REF!</v>
      </c>
      <c r="AC154" s="9" t="e">
        <f>'S3 Maquette'!#REF!*1.5</f>
        <v>#REF!</v>
      </c>
      <c r="AD154" s="9" t="e">
        <f>'S4 Maquette'!#REF!*1.5</f>
        <v>#REF!</v>
      </c>
    </row>
    <row r="155" spans="27:30" x14ac:dyDescent="0.35">
      <c r="AA155" s="9" t="e">
        <f>'S1 Maquette'!#REF!*1.5</f>
        <v>#REF!</v>
      </c>
      <c r="AB155" s="9" t="e">
        <f>'S2 Maquette'!#REF!*1.5</f>
        <v>#REF!</v>
      </c>
      <c r="AC155" s="9" t="e">
        <f>'S3 Maquette'!#REF!*1.5</f>
        <v>#REF!</v>
      </c>
      <c r="AD155" s="9" t="e">
        <f>'S4 Maquette'!#REF!*1.5</f>
        <v>#REF!</v>
      </c>
    </row>
    <row r="156" spans="27:30" x14ac:dyDescent="0.35">
      <c r="AA156" s="9" t="e">
        <f>'S1 Maquette'!#REF!*1.5</f>
        <v>#REF!</v>
      </c>
      <c r="AB156" s="9" t="e">
        <f>'S2 Maquette'!#REF!*1.5</f>
        <v>#REF!</v>
      </c>
      <c r="AC156" s="9" t="e">
        <f>'S3 Maquette'!#REF!*1.5</f>
        <v>#REF!</v>
      </c>
      <c r="AD156" s="9" t="e">
        <f>'S4 Maquette'!#REF!*1.5</f>
        <v>#REF!</v>
      </c>
    </row>
    <row r="157" spans="27:30" x14ac:dyDescent="0.35">
      <c r="AA157" s="9" t="e">
        <f>'S1 Maquette'!#REF!*1.5</f>
        <v>#REF!</v>
      </c>
      <c r="AB157" s="9" t="e">
        <f>'S2 Maquette'!#REF!*1.5</f>
        <v>#REF!</v>
      </c>
      <c r="AC157" s="9" t="e">
        <f>'S3 Maquette'!#REF!*1.5</f>
        <v>#REF!</v>
      </c>
      <c r="AD157" s="9" t="e">
        <f>'S4 Maquette'!#REF!*1.5</f>
        <v>#REF!</v>
      </c>
    </row>
    <row r="158" spans="27:30" x14ac:dyDescent="0.35">
      <c r="AA158" s="9" t="e">
        <f>'S1 Maquette'!#REF!*1.5</f>
        <v>#REF!</v>
      </c>
      <c r="AB158" s="9" t="e">
        <f>'S2 Maquette'!#REF!*1.5</f>
        <v>#REF!</v>
      </c>
      <c r="AC158" s="9" t="e">
        <f>'S3 Maquette'!#REF!*1.5</f>
        <v>#REF!</v>
      </c>
      <c r="AD158" s="9" t="e">
        <f>'S4 Maquette'!#REF!*1.5</f>
        <v>#REF!</v>
      </c>
    </row>
    <row r="159" spans="27:30" x14ac:dyDescent="0.35">
      <c r="AA159" s="9" t="e">
        <f>'S1 Maquette'!#REF!*1.5</f>
        <v>#REF!</v>
      </c>
      <c r="AB159" s="9" t="e">
        <f>'S2 Maquette'!#REF!*1.5</f>
        <v>#REF!</v>
      </c>
      <c r="AC159" s="9" t="e">
        <f>'S3 Maquette'!#REF!*1.5</f>
        <v>#REF!</v>
      </c>
      <c r="AD159" s="9" t="e">
        <f>'S4 Maquette'!#REF!*1.5</f>
        <v>#REF!</v>
      </c>
    </row>
    <row r="160" spans="27:30" x14ac:dyDescent="0.35">
      <c r="AA160" s="9" t="e">
        <f>'S1 Maquette'!#REF!*1.5</f>
        <v>#REF!</v>
      </c>
      <c r="AB160" s="9" t="e">
        <f>'S2 Maquette'!#REF!*1.5</f>
        <v>#REF!</v>
      </c>
      <c r="AC160" s="9" t="e">
        <f>'S3 Maquette'!#REF!*1.5</f>
        <v>#REF!</v>
      </c>
      <c r="AD160" s="9" t="e">
        <f>'S4 Maquette'!#REF!*1.5</f>
        <v>#REF!</v>
      </c>
    </row>
    <row r="161" spans="27:30" x14ac:dyDescent="0.35">
      <c r="AA161" s="9" t="e">
        <f>'S1 Maquette'!#REF!*1.5</f>
        <v>#REF!</v>
      </c>
      <c r="AB161" s="9" t="e">
        <f>'S2 Maquette'!#REF!*1.5</f>
        <v>#REF!</v>
      </c>
      <c r="AC161" s="9" t="e">
        <f>'S3 Maquette'!#REF!*1.5</f>
        <v>#REF!</v>
      </c>
      <c r="AD161" s="9" t="e">
        <f>'S4 Maquette'!#REF!*1.5</f>
        <v>#REF!</v>
      </c>
    </row>
    <row r="162" spans="27:30" x14ac:dyDescent="0.35">
      <c r="AA162" s="9" t="e">
        <f>'S1 Maquette'!#REF!*1.5</f>
        <v>#REF!</v>
      </c>
      <c r="AB162" s="9" t="e">
        <f>'S2 Maquette'!#REF!*1.5</f>
        <v>#REF!</v>
      </c>
      <c r="AC162" s="9" t="e">
        <f>'S3 Maquette'!#REF!*1.5</f>
        <v>#REF!</v>
      </c>
      <c r="AD162" s="9" t="e">
        <f>'S4 Maquette'!#REF!*1.5</f>
        <v>#REF!</v>
      </c>
    </row>
    <row r="163" spans="27:30" x14ac:dyDescent="0.35">
      <c r="AA163" s="9" t="e">
        <f>'S1 Maquette'!#REF!*1.5</f>
        <v>#REF!</v>
      </c>
      <c r="AB163" s="9" t="e">
        <f>'S2 Maquette'!#REF!*1.5</f>
        <v>#REF!</v>
      </c>
      <c r="AC163" s="9" t="e">
        <f>'S3 Maquette'!#REF!*1.5</f>
        <v>#REF!</v>
      </c>
      <c r="AD163" s="9" t="e">
        <f>'S4 Maquette'!#REF!*1.5</f>
        <v>#REF!</v>
      </c>
    </row>
    <row r="164" spans="27:30" x14ac:dyDescent="0.35">
      <c r="AA164" s="9" t="e">
        <f>'S1 Maquette'!#REF!*1.5</f>
        <v>#REF!</v>
      </c>
      <c r="AB164" s="9" t="e">
        <f>'S2 Maquette'!#REF!*1.5</f>
        <v>#REF!</v>
      </c>
      <c r="AC164" s="9" t="e">
        <f>'S3 Maquette'!#REF!*1.5</f>
        <v>#REF!</v>
      </c>
      <c r="AD164" s="9" t="e">
        <f>'S4 Maquette'!#REF!*1.5</f>
        <v>#REF!</v>
      </c>
    </row>
    <row r="165" spans="27:30" x14ac:dyDescent="0.35">
      <c r="AA165" s="9" t="e">
        <f>'S1 Maquette'!#REF!*1.5</f>
        <v>#REF!</v>
      </c>
      <c r="AB165" s="9" t="e">
        <f>'S2 Maquette'!#REF!*1.5</f>
        <v>#REF!</v>
      </c>
      <c r="AC165" s="9" t="e">
        <f>'S3 Maquette'!#REF!*1.5</f>
        <v>#REF!</v>
      </c>
      <c r="AD165" s="9" t="e">
        <f>'S4 Maquette'!#REF!*1.5</f>
        <v>#REF!</v>
      </c>
    </row>
    <row r="166" spans="27:30" x14ac:dyDescent="0.35">
      <c r="AA166" s="9" t="e">
        <f>'S1 Maquette'!#REF!*1.5</f>
        <v>#REF!</v>
      </c>
      <c r="AB166" s="9" t="e">
        <f>'S2 Maquette'!#REF!*1.5</f>
        <v>#REF!</v>
      </c>
      <c r="AC166" s="9" t="e">
        <f>'S3 Maquette'!#REF!*1.5</f>
        <v>#REF!</v>
      </c>
      <c r="AD166" s="9" t="e">
        <f>'S4 Maquette'!#REF!*1.5</f>
        <v>#REF!</v>
      </c>
    </row>
    <row r="167" spans="27:30" x14ac:dyDescent="0.35">
      <c r="AA167" s="9" t="e">
        <f>'S1 Maquette'!#REF!*1.5</f>
        <v>#REF!</v>
      </c>
      <c r="AB167" s="9" t="e">
        <f>'S2 Maquette'!#REF!*1.5</f>
        <v>#REF!</v>
      </c>
      <c r="AC167" s="9" t="e">
        <f>'S3 Maquette'!#REF!*1.5</f>
        <v>#REF!</v>
      </c>
      <c r="AD167" s="9" t="e">
        <f>'S4 Maquette'!#REF!*1.5</f>
        <v>#REF!</v>
      </c>
    </row>
    <row r="168" spans="27:30" x14ac:dyDescent="0.35">
      <c r="AA168" s="9" t="e">
        <f>'S1 Maquette'!#REF!*1.5</f>
        <v>#REF!</v>
      </c>
      <c r="AB168" s="9" t="e">
        <f>'S2 Maquette'!#REF!*1.5</f>
        <v>#REF!</v>
      </c>
      <c r="AC168" s="9" t="e">
        <f>'S3 Maquette'!#REF!*1.5</f>
        <v>#REF!</v>
      </c>
      <c r="AD168" s="9" t="e">
        <f>'S4 Maquette'!#REF!*1.5</f>
        <v>#REF!</v>
      </c>
    </row>
    <row r="169" spans="27:30" x14ac:dyDescent="0.35">
      <c r="AA169" s="9" t="e">
        <f>'S1 Maquette'!#REF!*1.5</f>
        <v>#REF!</v>
      </c>
      <c r="AB169" s="9" t="e">
        <f>'S2 Maquette'!#REF!*1.5</f>
        <v>#REF!</v>
      </c>
      <c r="AC169" s="9" t="e">
        <f>'S3 Maquette'!#REF!*1.5</f>
        <v>#REF!</v>
      </c>
      <c r="AD169" s="9" t="e">
        <f>'S4 Maquette'!#REF!*1.5</f>
        <v>#REF!</v>
      </c>
    </row>
    <row r="170" spans="27:30" x14ac:dyDescent="0.35">
      <c r="AA170" s="9" t="e">
        <f>'S1 Maquette'!#REF!*1.5</f>
        <v>#REF!</v>
      </c>
      <c r="AB170" s="9" t="e">
        <f>'S2 Maquette'!#REF!*1.5</f>
        <v>#REF!</v>
      </c>
      <c r="AC170" s="9" t="e">
        <f>'S3 Maquette'!#REF!*1.5</f>
        <v>#REF!</v>
      </c>
      <c r="AD170" s="9" t="e">
        <f>'S4 Maquette'!#REF!*1.5</f>
        <v>#REF!</v>
      </c>
    </row>
    <row r="171" spans="27:30" x14ac:dyDescent="0.35">
      <c r="AA171" s="9" t="e">
        <f>'S1 Maquette'!#REF!*1.5</f>
        <v>#REF!</v>
      </c>
      <c r="AB171" s="9" t="e">
        <f>'S2 Maquette'!#REF!*1.5</f>
        <v>#REF!</v>
      </c>
      <c r="AC171" s="9" t="e">
        <f>'S3 Maquette'!#REF!*1.5</f>
        <v>#REF!</v>
      </c>
      <c r="AD171" s="9" t="e">
        <f>'S4 Maquette'!#REF!*1.5</f>
        <v>#REF!</v>
      </c>
    </row>
    <row r="172" spans="27:30" x14ac:dyDescent="0.35">
      <c r="AA172" s="9" t="e">
        <f>'S1 Maquette'!#REF!*1.5</f>
        <v>#REF!</v>
      </c>
      <c r="AB172" s="9" t="e">
        <f>'S2 Maquette'!#REF!*1.5</f>
        <v>#REF!</v>
      </c>
      <c r="AC172" s="9" t="e">
        <f>'S3 Maquette'!#REF!*1.5</f>
        <v>#REF!</v>
      </c>
      <c r="AD172" s="9" t="e">
        <f>'S4 Maquette'!#REF!*1.5</f>
        <v>#REF!</v>
      </c>
    </row>
    <row r="173" spans="27:30" x14ac:dyDescent="0.35">
      <c r="AA173" s="9" t="e">
        <f>'S1 Maquette'!#REF!*1.5</f>
        <v>#REF!</v>
      </c>
      <c r="AB173" s="9" t="e">
        <f>'S2 Maquette'!#REF!*1.5</f>
        <v>#REF!</v>
      </c>
      <c r="AC173" s="9" t="e">
        <f>'S3 Maquette'!#REF!*1.5</f>
        <v>#REF!</v>
      </c>
      <c r="AD173" s="9" t="e">
        <f>'S4 Maquette'!#REF!*1.5</f>
        <v>#REF!</v>
      </c>
    </row>
    <row r="174" spans="27:30" x14ac:dyDescent="0.35">
      <c r="AA174" s="9" t="e">
        <f>'S1 Maquette'!#REF!*1.5</f>
        <v>#REF!</v>
      </c>
      <c r="AB174" s="9" t="e">
        <f>'S2 Maquette'!#REF!*1.5</f>
        <v>#REF!</v>
      </c>
      <c r="AC174" s="9" t="e">
        <f>'S3 Maquette'!#REF!*1.5</f>
        <v>#REF!</v>
      </c>
      <c r="AD174" s="9" t="e">
        <f>'S4 Maquette'!#REF!*1.5</f>
        <v>#REF!</v>
      </c>
    </row>
    <row r="175" spans="27:30" x14ac:dyDescent="0.35">
      <c r="AA175" s="9" t="e">
        <f>'S1 Maquette'!#REF!*1.5</f>
        <v>#REF!</v>
      </c>
      <c r="AB175" s="9" t="e">
        <f>'S2 Maquette'!#REF!*1.5</f>
        <v>#REF!</v>
      </c>
      <c r="AC175" s="9" t="e">
        <f>'S3 Maquette'!#REF!*1.5</f>
        <v>#REF!</v>
      </c>
      <c r="AD175" s="9" t="e">
        <f>'S4 Maquette'!#REF!*1.5</f>
        <v>#REF!</v>
      </c>
    </row>
    <row r="176" spans="27:30" x14ac:dyDescent="0.35">
      <c r="AA176" s="9" t="e">
        <f>'S1 Maquette'!#REF!*1.5</f>
        <v>#REF!</v>
      </c>
      <c r="AB176" s="9" t="e">
        <f>'S2 Maquette'!#REF!*1.5</f>
        <v>#REF!</v>
      </c>
      <c r="AC176" s="9" t="e">
        <f>'S3 Maquette'!#REF!*1.5</f>
        <v>#REF!</v>
      </c>
      <c r="AD176" s="9" t="e">
        <f>'S4 Maquette'!#REF!*1.5</f>
        <v>#REF!</v>
      </c>
    </row>
    <row r="177" spans="27:30" x14ac:dyDescent="0.35">
      <c r="AA177" s="9" t="e">
        <f>'S1 Maquette'!#REF!*1.5</f>
        <v>#REF!</v>
      </c>
      <c r="AB177" s="9" t="e">
        <f>'S2 Maquette'!#REF!*1.5</f>
        <v>#REF!</v>
      </c>
      <c r="AC177" s="9" t="e">
        <f>'S3 Maquette'!#REF!*1.5</f>
        <v>#REF!</v>
      </c>
      <c r="AD177" s="9" t="e">
        <f>'S4 Maquette'!#REF!*1.5</f>
        <v>#REF!</v>
      </c>
    </row>
    <row r="178" spans="27:30" x14ac:dyDescent="0.35">
      <c r="AA178" s="9" t="e">
        <f>'S1 Maquette'!#REF!*1.5</f>
        <v>#REF!</v>
      </c>
      <c r="AB178" s="9" t="e">
        <f>'S2 Maquette'!#REF!*1.5</f>
        <v>#REF!</v>
      </c>
      <c r="AC178" s="9" t="e">
        <f>'S3 Maquette'!#REF!*1.5</f>
        <v>#REF!</v>
      </c>
      <c r="AD178" s="9" t="e">
        <f>'S4 Maquette'!#REF!*1.5</f>
        <v>#REF!</v>
      </c>
    </row>
    <row r="179" spans="27:30" x14ac:dyDescent="0.35">
      <c r="AA179" s="9" t="e">
        <f>'S1 Maquette'!#REF!*1.5</f>
        <v>#REF!</v>
      </c>
      <c r="AB179" s="9" t="e">
        <f>'S2 Maquette'!#REF!*1.5</f>
        <v>#REF!</v>
      </c>
      <c r="AC179" s="9" t="e">
        <f>'S3 Maquette'!#REF!*1.5</f>
        <v>#REF!</v>
      </c>
      <c r="AD179" s="9" t="e">
        <f>'S4 Maquette'!#REF!*1.5</f>
        <v>#REF!</v>
      </c>
    </row>
    <row r="180" spans="27:30" x14ac:dyDescent="0.35">
      <c r="AA180" s="9" t="e">
        <f>'S1 Maquette'!#REF!*1.5</f>
        <v>#REF!</v>
      </c>
      <c r="AB180" s="9" t="e">
        <f>'S2 Maquette'!#REF!*1.5</f>
        <v>#REF!</v>
      </c>
      <c r="AC180" s="9" t="e">
        <f>'S3 Maquette'!#REF!*1.5</f>
        <v>#REF!</v>
      </c>
      <c r="AD180" s="9" t="e">
        <f>'S4 Maquette'!#REF!*1.5</f>
        <v>#REF!</v>
      </c>
    </row>
    <row r="181" spans="27:30" x14ac:dyDescent="0.35">
      <c r="AA181" s="9" t="e">
        <f>'S1 Maquette'!#REF!*1.5</f>
        <v>#REF!</v>
      </c>
      <c r="AB181" s="9" t="e">
        <f>'S2 Maquette'!#REF!*1.5</f>
        <v>#REF!</v>
      </c>
      <c r="AC181" s="9" t="e">
        <f>'S3 Maquette'!#REF!*1.5</f>
        <v>#REF!</v>
      </c>
      <c r="AD181" s="9" t="e">
        <f>'S4 Maquette'!#REF!*1.5</f>
        <v>#REF!</v>
      </c>
    </row>
    <row r="182" spans="27:30" x14ac:dyDescent="0.35">
      <c r="AA182" s="9" t="e">
        <f>'S1 Maquette'!#REF!*1.5</f>
        <v>#REF!</v>
      </c>
      <c r="AB182" s="9" t="e">
        <f>'S2 Maquette'!#REF!*1.5</f>
        <v>#REF!</v>
      </c>
      <c r="AC182" s="9" t="e">
        <f>'S3 Maquette'!#REF!*1.5</f>
        <v>#REF!</v>
      </c>
      <c r="AD182" s="9" t="e">
        <f>'S4 Maquette'!#REF!*1.5</f>
        <v>#REF!</v>
      </c>
    </row>
    <row r="183" spans="27:30" x14ac:dyDescent="0.35">
      <c r="AA183" s="9" t="e">
        <f>'S1 Maquette'!#REF!*1.5</f>
        <v>#REF!</v>
      </c>
      <c r="AB183" s="9" t="e">
        <f>'S2 Maquette'!#REF!*1.5</f>
        <v>#REF!</v>
      </c>
      <c r="AC183" s="9" t="e">
        <f>'S3 Maquette'!#REF!*1.5</f>
        <v>#REF!</v>
      </c>
      <c r="AD183" s="9" t="e">
        <f>'S4 Maquette'!#REF!*1.5</f>
        <v>#REF!</v>
      </c>
    </row>
    <row r="184" spans="27:30" x14ac:dyDescent="0.35">
      <c r="AA184" s="9" t="e">
        <f>'S1 Maquette'!#REF!*1.5</f>
        <v>#REF!</v>
      </c>
      <c r="AB184" s="9" t="e">
        <f>'S2 Maquette'!#REF!*1.5</f>
        <v>#REF!</v>
      </c>
      <c r="AC184" s="9" t="e">
        <f>'S3 Maquette'!#REF!*1.5</f>
        <v>#REF!</v>
      </c>
      <c r="AD184" s="9" t="e">
        <f>'S4 Maquette'!#REF!*1.5</f>
        <v>#REF!</v>
      </c>
    </row>
    <row r="185" spans="27:30" x14ac:dyDescent="0.35">
      <c r="AA185" s="9" t="e">
        <f>'S1 Maquette'!#REF!*1.5</f>
        <v>#REF!</v>
      </c>
      <c r="AB185" s="9" t="e">
        <f>'S2 Maquette'!#REF!*1.5</f>
        <v>#REF!</v>
      </c>
      <c r="AC185" s="9" t="e">
        <f>'S3 Maquette'!#REF!*1.5</f>
        <v>#REF!</v>
      </c>
      <c r="AD185" s="9" t="e">
        <f>'S4 Maquette'!#REF!*1.5</f>
        <v>#REF!</v>
      </c>
    </row>
    <row r="186" spans="27:30" x14ac:dyDescent="0.35">
      <c r="AA186" s="9" t="e">
        <f>'S1 Maquette'!#REF!*1.5</f>
        <v>#REF!</v>
      </c>
      <c r="AB186" s="9" t="e">
        <f>'S2 Maquette'!#REF!*1.5</f>
        <v>#REF!</v>
      </c>
      <c r="AC186" s="9" t="e">
        <f>'S3 Maquette'!#REF!*1.5</f>
        <v>#REF!</v>
      </c>
      <c r="AD186" s="9" t="e">
        <f>'S4 Maquette'!#REF!*1.5</f>
        <v>#REF!</v>
      </c>
    </row>
    <row r="187" spans="27:30" x14ac:dyDescent="0.35">
      <c r="AA187" s="9" t="e">
        <f>'S1 Maquette'!#REF!*1.5</f>
        <v>#REF!</v>
      </c>
      <c r="AB187" s="9" t="e">
        <f>'S2 Maquette'!#REF!*1.5</f>
        <v>#REF!</v>
      </c>
      <c r="AC187" s="9" t="e">
        <f>'S3 Maquette'!#REF!*1.5</f>
        <v>#REF!</v>
      </c>
      <c r="AD187" s="9" t="e">
        <f>'S4 Maquette'!#REF!*1.5</f>
        <v>#REF!</v>
      </c>
    </row>
    <row r="188" spans="27:30" x14ac:dyDescent="0.35">
      <c r="AA188" s="9" t="e">
        <f>'S1 Maquette'!#REF!*1.5</f>
        <v>#REF!</v>
      </c>
      <c r="AB188" s="9" t="e">
        <f>'S2 Maquette'!#REF!*1.5</f>
        <v>#REF!</v>
      </c>
      <c r="AC188" s="9" t="e">
        <f>'S3 Maquette'!#REF!*1.5</f>
        <v>#REF!</v>
      </c>
      <c r="AD188" s="9" t="e">
        <f>'S4 Maquette'!#REF!*1.5</f>
        <v>#REF!</v>
      </c>
    </row>
    <row r="189" spans="27:30" x14ac:dyDescent="0.35">
      <c r="AA189" s="9" t="e">
        <f>'S1 Maquette'!#REF!*1.5</f>
        <v>#REF!</v>
      </c>
      <c r="AB189" s="9" t="e">
        <f>'S2 Maquette'!#REF!*1.5</f>
        <v>#REF!</v>
      </c>
      <c r="AC189" s="9" t="e">
        <f>'S3 Maquette'!#REF!*1.5</f>
        <v>#REF!</v>
      </c>
      <c r="AD189" s="9" t="e">
        <f>'S4 Maquette'!#REF!*1.5</f>
        <v>#REF!</v>
      </c>
    </row>
    <row r="190" spans="27:30" x14ac:dyDescent="0.35">
      <c r="AA190" s="9" t="e">
        <f>'S1 Maquette'!#REF!*1.5</f>
        <v>#REF!</v>
      </c>
      <c r="AB190" s="9" t="e">
        <f>'S2 Maquette'!#REF!*1.5</f>
        <v>#REF!</v>
      </c>
      <c r="AC190" s="9" t="e">
        <f>'S3 Maquette'!#REF!*1.5</f>
        <v>#REF!</v>
      </c>
      <c r="AD190" s="9" t="e">
        <f>'S4 Maquette'!#REF!*1.5</f>
        <v>#REF!</v>
      </c>
    </row>
    <row r="191" spans="27:30" x14ac:dyDescent="0.35">
      <c r="AA191" s="9" t="e">
        <f>'S1 Maquette'!#REF!*1.5</f>
        <v>#REF!</v>
      </c>
      <c r="AB191" s="9" t="e">
        <f>'S2 Maquette'!#REF!*1.5</f>
        <v>#REF!</v>
      </c>
      <c r="AC191" s="9" t="e">
        <f>'S3 Maquette'!#REF!*1.5</f>
        <v>#REF!</v>
      </c>
      <c r="AD191" s="9" t="e">
        <f>'S4 Maquette'!#REF!*1.5</f>
        <v>#REF!</v>
      </c>
    </row>
    <row r="192" spans="27:30" x14ac:dyDescent="0.35">
      <c r="AA192" s="9" t="e">
        <f>'S1 Maquette'!#REF!*1.5</f>
        <v>#REF!</v>
      </c>
      <c r="AB192" s="9" t="e">
        <f>'S2 Maquette'!#REF!*1.5</f>
        <v>#REF!</v>
      </c>
      <c r="AC192" s="9" t="e">
        <f>'S3 Maquette'!#REF!*1.5</f>
        <v>#REF!</v>
      </c>
      <c r="AD192" s="9" t="e">
        <f>'S4 Maquette'!#REF!*1.5</f>
        <v>#REF!</v>
      </c>
    </row>
    <row r="193" spans="27:30" x14ac:dyDescent="0.35">
      <c r="AA193" s="9" t="e">
        <f>'S1 Maquette'!#REF!*1.5</f>
        <v>#REF!</v>
      </c>
      <c r="AB193" s="9" t="e">
        <f>'S2 Maquette'!#REF!*1.5</f>
        <v>#REF!</v>
      </c>
      <c r="AC193" s="9" t="e">
        <f>'S3 Maquette'!#REF!*1.5</f>
        <v>#REF!</v>
      </c>
      <c r="AD193" s="9" t="e">
        <f>'S4 Maquette'!#REF!*1.5</f>
        <v>#REF!</v>
      </c>
    </row>
    <row r="194" spans="27:30" x14ac:dyDescent="0.35">
      <c r="AA194" s="9" t="e">
        <f>'S1 Maquette'!#REF!*1.5</f>
        <v>#REF!</v>
      </c>
      <c r="AB194" s="9" t="e">
        <f>'S2 Maquette'!#REF!*1.5</f>
        <v>#REF!</v>
      </c>
      <c r="AC194" s="9" t="e">
        <f>'S3 Maquette'!#REF!*1.5</f>
        <v>#REF!</v>
      </c>
      <c r="AD194" s="9" t="e">
        <f>'S4 Maquette'!#REF!*1.5</f>
        <v>#REF!</v>
      </c>
    </row>
    <row r="195" spans="27:30" x14ac:dyDescent="0.35">
      <c r="AA195" s="9" t="e">
        <f>'S1 Maquette'!#REF!*1.5</f>
        <v>#REF!</v>
      </c>
      <c r="AB195" s="9" t="e">
        <f>'S2 Maquette'!#REF!*1.5</f>
        <v>#REF!</v>
      </c>
      <c r="AC195" s="9" t="e">
        <f>'S3 Maquette'!#REF!*1.5</f>
        <v>#REF!</v>
      </c>
      <c r="AD195" s="9" t="e">
        <f>'S4 Maquette'!#REF!*1.5</f>
        <v>#REF!</v>
      </c>
    </row>
    <row r="196" spans="27:30" x14ac:dyDescent="0.35">
      <c r="AA196" s="9" t="e">
        <f>'S1 Maquette'!#REF!*1.5</f>
        <v>#REF!</v>
      </c>
      <c r="AB196" s="9" t="e">
        <f>'S2 Maquette'!#REF!*1.5</f>
        <v>#REF!</v>
      </c>
      <c r="AC196" s="9" t="e">
        <f>'S3 Maquette'!#REF!*1.5</f>
        <v>#REF!</v>
      </c>
      <c r="AD196" s="9" t="e">
        <f>'S4 Maquette'!#REF!*1.5</f>
        <v>#REF!</v>
      </c>
    </row>
    <row r="197" spans="27:30" x14ac:dyDescent="0.35">
      <c r="AA197" s="9" t="e">
        <f>'S1 Maquette'!#REF!*1.5</f>
        <v>#REF!</v>
      </c>
      <c r="AB197" s="9" t="e">
        <f>'S2 Maquette'!#REF!*1.5</f>
        <v>#REF!</v>
      </c>
      <c r="AC197" s="9" t="e">
        <f>'S3 Maquette'!#REF!*1.5</f>
        <v>#REF!</v>
      </c>
      <c r="AD197" s="9" t="e">
        <f>'S4 Maquette'!#REF!*1.5</f>
        <v>#REF!</v>
      </c>
    </row>
    <row r="198" spans="27:30" x14ac:dyDescent="0.35">
      <c r="AA198" s="9" t="e">
        <f>'S1 Maquette'!#REF!*1.5</f>
        <v>#REF!</v>
      </c>
      <c r="AB198" s="9" t="e">
        <f>'S2 Maquette'!#REF!*1.5</f>
        <v>#REF!</v>
      </c>
      <c r="AC198" s="9" t="e">
        <f>'S3 Maquette'!#REF!*1.5</f>
        <v>#REF!</v>
      </c>
      <c r="AD198" s="9" t="e">
        <f>'S4 Maquette'!#REF!*1.5</f>
        <v>#REF!</v>
      </c>
    </row>
    <row r="199" spans="27:30" x14ac:dyDescent="0.35">
      <c r="AA199" s="9" t="e">
        <f>'S1 Maquette'!#REF!*1.5</f>
        <v>#REF!</v>
      </c>
      <c r="AB199" s="9" t="e">
        <f>'S2 Maquette'!#REF!*1.5</f>
        <v>#REF!</v>
      </c>
      <c r="AC199" s="9" t="e">
        <f>'S3 Maquette'!#REF!*1.5</f>
        <v>#REF!</v>
      </c>
      <c r="AD199" s="9" t="e">
        <f>'S4 Maquette'!#REF!*1.5</f>
        <v>#REF!</v>
      </c>
    </row>
    <row r="200" spans="27:30" x14ac:dyDescent="0.35">
      <c r="AA200" s="9" t="e">
        <f>'S1 Maquette'!#REF!*1.5</f>
        <v>#REF!</v>
      </c>
      <c r="AB200" s="9" t="e">
        <f>'S2 Maquette'!#REF!*1.5</f>
        <v>#REF!</v>
      </c>
      <c r="AC200" s="9" t="e">
        <f>'S3 Maquette'!#REF!*1.5</f>
        <v>#REF!</v>
      </c>
      <c r="AD200" s="9" t="e">
        <f>'S4 Maquette'!#REF!*1.5</f>
        <v>#REF!</v>
      </c>
    </row>
    <row r="201" spans="27:30" x14ac:dyDescent="0.35">
      <c r="AA201" s="9" t="e">
        <f>'S1 Maquette'!#REF!*1.5</f>
        <v>#REF!</v>
      </c>
      <c r="AB201" s="9" t="e">
        <f>'S2 Maquette'!#REF!*1.5</f>
        <v>#REF!</v>
      </c>
      <c r="AC201" s="9" t="e">
        <f>'S3 Maquette'!#REF!*1.5</f>
        <v>#REF!</v>
      </c>
      <c r="AD201" s="9" t="e">
        <f>'S4 Maquette'!#REF!*1.5</f>
        <v>#REF!</v>
      </c>
    </row>
    <row r="202" spans="27:30" x14ac:dyDescent="0.35">
      <c r="AA202" s="9" t="e">
        <f>'S1 Maquette'!#REF!*1.5</f>
        <v>#REF!</v>
      </c>
      <c r="AB202" s="9" t="e">
        <f>'S2 Maquette'!#REF!*1.5</f>
        <v>#REF!</v>
      </c>
      <c r="AC202" s="9" t="e">
        <f>'S3 Maquette'!#REF!*1.5</f>
        <v>#REF!</v>
      </c>
      <c r="AD202" s="9" t="e">
        <f>'S4 Maquette'!#REF!*1.5</f>
        <v>#REF!</v>
      </c>
    </row>
    <row r="203" spans="27:30" x14ac:dyDescent="0.35">
      <c r="AA203" s="9" t="e">
        <f>'S1 Maquette'!#REF!*1.5</f>
        <v>#REF!</v>
      </c>
      <c r="AB203" s="9" t="e">
        <f>'S2 Maquette'!#REF!*1.5</f>
        <v>#REF!</v>
      </c>
      <c r="AC203" s="9" t="e">
        <f>'S3 Maquette'!#REF!*1.5</f>
        <v>#REF!</v>
      </c>
      <c r="AD203" s="9" t="e">
        <f>'S4 Maquette'!#REF!*1.5</f>
        <v>#REF!</v>
      </c>
    </row>
    <row r="204" spans="27:30" x14ac:dyDescent="0.35">
      <c r="AA204" s="9" t="e">
        <f>'S1 Maquette'!#REF!*1.5</f>
        <v>#REF!</v>
      </c>
      <c r="AB204" s="9" t="e">
        <f>'S2 Maquette'!#REF!*1.5</f>
        <v>#REF!</v>
      </c>
      <c r="AC204" s="9" t="e">
        <f>'S3 Maquette'!#REF!*1.5</f>
        <v>#REF!</v>
      </c>
      <c r="AD204" s="9" t="e">
        <f>'S4 Maquette'!#REF!*1.5</f>
        <v>#REF!</v>
      </c>
    </row>
    <row r="205" spans="27:30" x14ac:dyDescent="0.35">
      <c r="AA205" s="9" t="e">
        <f>'S1 Maquette'!#REF!*1.5</f>
        <v>#REF!</v>
      </c>
      <c r="AB205" s="9" t="e">
        <f>'S2 Maquette'!#REF!*1.5</f>
        <v>#REF!</v>
      </c>
      <c r="AC205" s="9" t="e">
        <f>'S3 Maquette'!#REF!*1.5</f>
        <v>#REF!</v>
      </c>
      <c r="AD205" s="9" t="e">
        <f>'S4 Maquette'!#REF!*1.5</f>
        <v>#REF!</v>
      </c>
    </row>
    <row r="206" spans="27:30" x14ac:dyDescent="0.35">
      <c r="AA206" s="9" t="e">
        <f>'S1 Maquette'!#REF!*1.5</f>
        <v>#REF!</v>
      </c>
      <c r="AB206" s="9" t="e">
        <f>'S2 Maquette'!#REF!*1.5</f>
        <v>#REF!</v>
      </c>
      <c r="AC206" s="9" t="e">
        <f>'S3 Maquette'!#REF!*1.5</f>
        <v>#REF!</v>
      </c>
      <c r="AD206" s="9" t="e">
        <f>'S4 Maquette'!#REF!*1.5</f>
        <v>#REF!</v>
      </c>
    </row>
    <row r="207" spans="27:30" x14ac:dyDescent="0.35">
      <c r="AA207" s="9" t="e">
        <f>'S1 Maquette'!#REF!*1.5</f>
        <v>#REF!</v>
      </c>
      <c r="AB207" s="9" t="e">
        <f>'S2 Maquette'!#REF!*1.5</f>
        <v>#REF!</v>
      </c>
      <c r="AC207" s="9" t="e">
        <f>'S3 Maquette'!#REF!*1.5</f>
        <v>#REF!</v>
      </c>
      <c r="AD207" s="9" t="e">
        <f>'S4 Maquette'!#REF!*1.5</f>
        <v>#REF!</v>
      </c>
    </row>
    <row r="208" spans="27:30" x14ac:dyDescent="0.35">
      <c r="AA208" s="9" t="e">
        <f>'S1 Maquette'!#REF!*1.5</f>
        <v>#REF!</v>
      </c>
      <c r="AB208" s="9" t="e">
        <f>'S2 Maquette'!#REF!*1.5</f>
        <v>#REF!</v>
      </c>
      <c r="AC208" s="9" t="e">
        <f>'S3 Maquette'!#REF!*1.5</f>
        <v>#REF!</v>
      </c>
      <c r="AD208" s="9" t="e">
        <f>'S4 Maquette'!#REF!*1.5</f>
        <v>#REF!</v>
      </c>
    </row>
    <row r="209" spans="27:30" x14ac:dyDescent="0.35">
      <c r="AA209" s="9" t="e">
        <f>'S1 Maquette'!#REF!*1.5</f>
        <v>#REF!</v>
      </c>
      <c r="AB209" s="9" t="e">
        <f>'S2 Maquette'!#REF!*1.5</f>
        <v>#REF!</v>
      </c>
      <c r="AC209" s="9" t="e">
        <f>'S3 Maquette'!#REF!*1.5</f>
        <v>#REF!</v>
      </c>
      <c r="AD209" s="9" t="e">
        <f>'S4 Maquette'!#REF!*1.5</f>
        <v>#REF!</v>
      </c>
    </row>
    <row r="210" spans="27:30" x14ac:dyDescent="0.35">
      <c r="AA210" s="9" t="e">
        <f>'S1 Maquette'!#REF!*1.5</f>
        <v>#REF!</v>
      </c>
      <c r="AB210" s="9" t="e">
        <f>'S2 Maquette'!#REF!*1.5</f>
        <v>#REF!</v>
      </c>
      <c r="AC210" s="9" t="e">
        <f>'S3 Maquette'!#REF!*1.5</f>
        <v>#REF!</v>
      </c>
      <c r="AD210" s="9" t="e">
        <f>'S4 Maquette'!#REF!*1.5</f>
        <v>#REF!</v>
      </c>
    </row>
    <row r="211" spans="27:30" x14ac:dyDescent="0.35">
      <c r="AA211" s="9" t="e">
        <f>'S1 Maquette'!#REF!*1.5</f>
        <v>#REF!</v>
      </c>
      <c r="AB211" s="9" t="e">
        <f>'S2 Maquette'!#REF!*1.5</f>
        <v>#REF!</v>
      </c>
      <c r="AC211" s="9" t="e">
        <f>'S3 Maquette'!#REF!*1.5</f>
        <v>#REF!</v>
      </c>
      <c r="AD211" s="9" t="e">
        <f>'S4 Maquette'!#REF!*1.5</f>
        <v>#REF!</v>
      </c>
    </row>
    <row r="212" spans="27:30" x14ac:dyDescent="0.35">
      <c r="AA212" s="9" t="e">
        <f>'S1 Maquette'!#REF!*1.5</f>
        <v>#REF!</v>
      </c>
      <c r="AB212" s="9" t="e">
        <f>'S2 Maquette'!#REF!*1.5</f>
        <v>#REF!</v>
      </c>
      <c r="AC212" s="9" t="e">
        <f>'S3 Maquette'!#REF!*1.5</f>
        <v>#REF!</v>
      </c>
      <c r="AD212" s="9" t="e">
        <f>'S4 Maquette'!#REF!*1.5</f>
        <v>#REF!</v>
      </c>
    </row>
    <row r="213" spans="27:30" x14ac:dyDescent="0.35">
      <c r="AA213" s="9" t="e">
        <f>'S1 Maquette'!#REF!*1.5</f>
        <v>#REF!</v>
      </c>
      <c r="AB213" s="9" t="e">
        <f>'S2 Maquette'!#REF!*1.5</f>
        <v>#REF!</v>
      </c>
      <c r="AC213" s="9" t="e">
        <f>'S3 Maquette'!#REF!*1.5</f>
        <v>#REF!</v>
      </c>
      <c r="AD213" s="9" t="e">
        <f>'S4 Maquette'!#REF!*1.5</f>
        <v>#REF!</v>
      </c>
    </row>
    <row r="214" spans="27:30" x14ac:dyDescent="0.35">
      <c r="AA214" s="9" t="e">
        <f>'S1 Maquette'!#REF!*1.5</f>
        <v>#REF!</v>
      </c>
      <c r="AB214" s="9" t="e">
        <f>'S2 Maquette'!#REF!*1.5</f>
        <v>#REF!</v>
      </c>
      <c r="AC214" s="9" t="e">
        <f>'S3 Maquette'!#REF!*1.5</f>
        <v>#REF!</v>
      </c>
      <c r="AD214" s="9" t="e">
        <f>'S4 Maquette'!#REF!*1.5</f>
        <v>#REF!</v>
      </c>
    </row>
    <row r="215" spans="27:30" x14ac:dyDescent="0.35">
      <c r="AA215" s="9" t="e">
        <f>'S1 Maquette'!#REF!*1.5</f>
        <v>#REF!</v>
      </c>
      <c r="AB215" s="9" t="e">
        <f>'S2 Maquette'!#REF!*1.5</f>
        <v>#REF!</v>
      </c>
      <c r="AC215" s="9" t="e">
        <f>'S3 Maquette'!#REF!*1.5</f>
        <v>#REF!</v>
      </c>
      <c r="AD215" s="9" t="e">
        <f>'S4 Maquette'!#REF!*1.5</f>
        <v>#REF!</v>
      </c>
    </row>
    <row r="216" spans="27:30" x14ac:dyDescent="0.35">
      <c r="AA216" s="9" t="e">
        <f>'S1 Maquette'!#REF!*1.5</f>
        <v>#REF!</v>
      </c>
      <c r="AB216" s="9" t="e">
        <f>'S2 Maquette'!#REF!*1.5</f>
        <v>#REF!</v>
      </c>
      <c r="AC216" s="9" t="e">
        <f>'S3 Maquette'!#REF!*1.5</f>
        <v>#REF!</v>
      </c>
      <c r="AD216" s="9" t="e">
        <f>'S4 Maquette'!#REF!*1.5</f>
        <v>#REF!</v>
      </c>
    </row>
    <row r="217" spans="27:30" x14ac:dyDescent="0.35">
      <c r="AA217" s="9" t="e">
        <f>'S1 Maquette'!#REF!*1.5</f>
        <v>#REF!</v>
      </c>
      <c r="AB217" s="9" t="e">
        <f>'S2 Maquette'!#REF!*1.5</f>
        <v>#REF!</v>
      </c>
      <c r="AC217" s="9" t="e">
        <f>'S3 Maquette'!#REF!*1.5</f>
        <v>#REF!</v>
      </c>
      <c r="AD217" s="9" t="e">
        <f>'S4 Maquette'!#REF!*1.5</f>
        <v>#REF!</v>
      </c>
    </row>
    <row r="218" spans="27:30" x14ac:dyDescent="0.35">
      <c r="AA218" s="9" t="e">
        <f>'S1 Maquette'!#REF!*1.5</f>
        <v>#REF!</v>
      </c>
      <c r="AB218" s="9" t="e">
        <f>'S2 Maquette'!#REF!*1.5</f>
        <v>#REF!</v>
      </c>
      <c r="AC218" s="9" t="e">
        <f>'S3 Maquette'!#REF!*1.5</f>
        <v>#REF!</v>
      </c>
      <c r="AD218" s="9" t="e">
        <f>'S4 Maquette'!#REF!*1.5</f>
        <v>#REF!</v>
      </c>
    </row>
    <row r="219" spans="27:30" x14ac:dyDescent="0.35">
      <c r="AA219" s="9" t="e">
        <f>'S1 Maquette'!#REF!*1.5</f>
        <v>#REF!</v>
      </c>
      <c r="AB219" s="9" t="e">
        <f>'S2 Maquette'!#REF!*1.5</f>
        <v>#REF!</v>
      </c>
      <c r="AC219" s="9" t="e">
        <f>'S3 Maquette'!#REF!*1.5</f>
        <v>#REF!</v>
      </c>
      <c r="AD219" s="9" t="e">
        <f>'S4 Maquette'!#REF!*1.5</f>
        <v>#REF!</v>
      </c>
    </row>
    <row r="220" spans="27:30" x14ac:dyDescent="0.35">
      <c r="AA220" s="9" t="e">
        <f>'S1 Maquette'!#REF!*1.5</f>
        <v>#REF!</v>
      </c>
      <c r="AB220" s="9" t="e">
        <f>'S2 Maquette'!#REF!*1.5</f>
        <v>#REF!</v>
      </c>
      <c r="AC220" s="9" t="e">
        <f>'S3 Maquette'!#REF!*1.5</f>
        <v>#REF!</v>
      </c>
      <c r="AD220" s="9" t="e">
        <f>'S4 Maquette'!#REF!*1.5</f>
        <v>#REF!</v>
      </c>
    </row>
    <row r="221" spans="27:30" x14ac:dyDescent="0.35">
      <c r="AA221" s="9" t="e">
        <f>'S1 Maquette'!#REF!*1.5</f>
        <v>#REF!</v>
      </c>
      <c r="AB221" s="9" t="e">
        <f>'S2 Maquette'!#REF!*1.5</f>
        <v>#REF!</v>
      </c>
      <c r="AC221" s="9" t="e">
        <f>'S3 Maquette'!#REF!*1.5</f>
        <v>#REF!</v>
      </c>
      <c r="AD221" s="9" t="e">
        <f>'S4 Maquette'!#REF!*1.5</f>
        <v>#REF!</v>
      </c>
    </row>
    <row r="222" spans="27:30" x14ac:dyDescent="0.35">
      <c r="AA222" s="9" t="e">
        <f>'S1 Maquette'!#REF!*1.5</f>
        <v>#REF!</v>
      </c>
      <c r="AB222" s="9" t="e">
        <f>'S2 Maquette'!#REF!*1.5</f>
        <v>#REF!</v>
      </c>
      <c r="AC222" s="9" t="e">
        <f>'S3 Maquette'!#REF!*1.5</f>
        <v>#REF!</v>
      </c>
      <c r="AD222" s="9" t="e">
        <f>'S4 Maquette'!#REF!*1.5</f>
        <v>#REF!</v>
      </c>
    </row>
    <row r="223" spans="27:30" x14ac:dyDescent="0.35">
      <c r="AA223" s="9" t="e">
        <f>'S1 Maquette'!#REF!*1.5</f>
        <v>#REF!</v>
      </c>
      <c r="AB223" s="9" t="e">
        <f>'S2 Maquette'!#REF!*1.5</f>
        <v>#REF!</v>
      </c>
      <c r="AC223" s="9" t="e">
        <f>'S3 Maquette'!#REF!*1.5</f>
        <v>#REF!</v>
      </c>
      <c r="AD223" s="9" t="e">
        <f>'S4 Maquette'!#REF!*1.5</f>
        <v>#REF!</v>
      </c>
    </row>
    <row r="224" spans="27:30" x14ac:dyDescent="0.35">
      <c r="AA224" s="9" t="e">
        <f>'S1 Maquette'!#REF!*1.5</f>
        <v>#REF!</v>
      </c>
      <c r="AB224" s="9" t="e">
        <f>'S2 Maquette'!#REF!*1.5</f>
        <v>#REF!</v>
      </c>
      <c r="AC224" s="9" t="e">
        <f>'S3 Maquette'!#REF!*1.5</f>
        <v>#REF!</v>
      </c>
      <c r="AD224" s="9" t="e">
        <f>'S4 Maquette'!#REF!*1.5</f>
        <v>#REF!</v>
      </c>
    </row>
    <row r="225" spans="27:30" x14ac:dyDescent="0.35">
      <c r="AA225" s="9" t="e">
        <f>'S1 Maquette'!#REF!*1.5</f>
        <v>#REF!</v>
      </c>
      <c r="AB225" s="9" t="e">
        <f>'S2 Maquette'!#REF!*1.5</f>
        <v>#REF!</v>
      </c>
      <c r="AC225" s="9" t="e">
        <f>'S3 Maquette'!#REF!*1.5</f>
        <v>#REF!</v>
      </c>
      <c r="AD225" s="9" t="e">
        <f>'S4 Maquette'!#REF!*1.5</f>
        <v>#REF!</v>
      </c>
    </row>
    <row r="226" spans="27:30" x14ac:dyDescent="0.35">
      <c r="AA226" s="9" t="e">
        <f>'S1 Maquette'!#REF!*1.5</f>
        <v>#REF!</v>
      </c>
      <c r="AB226" s="9" t="e">
        <f>'S2 Maquette'!#REF!*1.5</f>
        <v>#REF!</v>
      </c>
      <c r="AC226" s="9" t="e">
        <f>'S3 Maquette'!#REF!*1.5</f>
        <v>#REF!</v>
      </c>
      <c r="AD226" s="9" t="e">
        <f>'S4 Maquette'!#REF!*1.5</f>
        <v>#REF!</v>
      </c>
    </row>
    <row r="227" spans="27:30" x14ac:dyDescent="0.35">
      <c r="AA227" s="9" t="e">
        <f>'S1 Maquette'!#REF!*1.5</f>
        <v>#REF!</v>
      </c>
      <c r="AB227" s="9" t="e">
        <f>'S2 Maquette'!#REF!*1.5</f>
        <v>#REF!</v>
      </c>
      <c r="AC227" s="9" t="e">
        <f>'S3 Maquette'!#REF!*1.5</f>
        <v>#REF!</v>
      </c>
      <c r="AD227" s="9" t="e">
        <f>'S4 Maquette'!#REF!*1.5</f>
        <v>#REF!</v>
      </c>
    </row>
    <row r="228" spans="27:30" x14ac:dyDescent="0.35">
      <c r="AA228" s="9" t="e">
        <f>'S1 Maquette'!#REF!*1.5</f>
        <v>#REF!</v>
      </c>
      <c r="AB228" s="9" t="e">
        <f>'S2 Maquette'!#REF!*1.5</f>
        <v>#REF!</v>
      </c>
      <c r="AC228" s="9" t="e">
        <f>'S3 Maquette'!#REF!*1.5</f>
        <v>#REF!</v>
      </c>
      <c r="AD228" s="9" t="e">
        <f>'S4 Maquette'!#REF!*1.5</f>
        <v>#REF!</v>
      </c>
    </row>
    <row r="229" spans="27:30" x14ac:dyDescent="0.35">
      <c r="AA229" s="9" t="e">
        <f>'S1 Maquette'!#REF!*1.5</f>
        <v>#REF!</v>
      </c>
      <c r="AB229" s="9" t="e">
        <f>'S2 Maquette'!#REF!*1.5</f>
        <v>#REF!</v>
      </c>
      <c r="AC229" s="9" t="e">
        <f>'S3 Maquette'!#REF!*1.5</f>
        <v>#REF!</v>
      </c>
      <c r="AD229" s="9" t="e">
        <f>'S4 Maquette'!#REF!*1.5</f>
        <v>#REF!</v>
      </c>
    </row>
    <row r="230" spans="27:30" x14ac:dyDescent="0.35">
      <c r="AA230" s="9" t="e">
        <f>'S1 Maquette'!#REF!*1.5</f>
        <v>#REF!</v>
      </c>
      <c r="AB230" s="9" t="e">
        <f>'S2 Maquette'!#REF!*1.5</f>
        <v>#REF!</v>
      </c>
      <c r="AC230" s="9" t="e">
        <f>'S3 Maquette'!#REF!*1.5</f>
        <v>#REF!</v>
      </c>
      <c r="AD230" s="9" t="e">
        <f>'S4 Maquette'!#REF!*1.5</f>
        <v>#REF!</v>
      </c>
    </row>
    <row r="231" spans="27:30" x14ac:dyDescent="0.35">
      <c r="AA231" s="9" t="e">
        <f>'S1 Maquette'!#REF!*1.5</f>
        <v>#REF!</v>
      </c>
      <c r="AB231" s="9" t="e">
        <f>'S2 Maquette'!#REF!*1.5</f>
        <v>#REF!</v>
      </c>
      <c r="AC231" s="9" t="e">
        <f>'S3 Maquette'!#REF!*1.5</f>
        <v>#REF!</v>
      </c>
      <c r="AD231" s="9" t="e">
        <f>'S4 Maquette'!#REF!*1.5</f>
        <v>#REF!</v>
      </c>
    </row>
    <row r="232" spans="27:30" x14ac:dyDescent="0.35">
      <c r="AA232" s="9" t="e">
        <f>'S1 Maquette'!#REF!*1.5</f>
        <v>#REF!</v>
      </c>
      <c r="AB232" s="9" t="e">
        <f>'S2 Maquette'!#REF!*1.5</f>
        <v>#REF!</v>
      </c>
      <c r="AC232" s="9" t="e">
        <f>'S3 Maquette'!#REF!*1.5</f>
        <v>#REF!</v>
      </c>
      <c r="AD232" s="9" t="e">
        <f>'S4 Maquette'!#REF!*1.5</f>
        <v>#REF!</v>
      </c>
    </row>
    <row r="233" spans="27:30" x14ac:dyDescent="0.35">
      <c r="AA233" s="9" t="e">
        <f>'S1 Maquette'!#REF!*1.5</f>
        <v>#REF!</v>
      </c>
      <c r="AB233" s="9" t="e">
        <f>'S2 Maquette'!#REF!*1.5</f>
        <v>#REF!</v>
      </c>
      <c r="AC233" s="9" t="e">
        <f>'S3 Maquette'!#REF!*1.5</f>
        <v>#REF!</v>
      </c>
      <c r="AD233" s="9" t="e">
        <f>'S4 Maquette'!#REF!*1.5</f>
        <v>#REF!</v>
      </c>
    </row>
    <row r="234" spans="27:30" x14ac:dyDescent="0.35">
      <c r="AA234" s="9" t="e">
        <f>'S1 Maquette'!#REF!*1.5</f>
        <v>#REF!</v>
      </c>
      <c r="AB234" s="9" t="e">
        <f>'S2 Maquette'!#REF!*1.5</f>
        <v>#REF!</v>
      </c>
      <c r="AC234" s="9" t="e">
        <f>'S3 Maquette'!#REF!*1.5</f>
        <v>#REF!</v>
      </c>
      <c r="AD234" s="9" t="e">
        <f>'S4 Maquette'!#REF!*1.5</f>
        <v>#REF!</v>
      </c>
    </row>
    <row r="235" spans="27:30" x14ac:dyDescent="0.35">
      <c r="AA235" s="9" t="e">
        <f>'S1 Maquette'!#REF!*1.5</f>
        <v>#REF!</v>
      </c>
      <c r="AB235" s="9" t="e">
        <f>'S2 Maquette'!#REF!*1.5</f>
        <v>#REF!</v>
      </c>
      <c r="AC235" s="9" t="e">
        <f>'S3 Maquette'!#REF!*1.5</f>
        <v>#REF!</v>
      </c>
      <c r="AD235" s="9" t="e">
        <f>'S4 Maquette'!#REF!*1.5</f>
        <v>#REF!</v>
      </c>
    </row>
    <row r="236" spans="27:30" x14ac:dyDescent="0.35">
      <c r="AA236" s="9" t="e">
        <f>'S1 Maquette'!#REF!*1.5</f>
        <v>#REF!</v>
      </c>
      <c r="AB236" s="9" t="e">
        <f>'S2 Maquette'!#REF!*1.5</f>
        <v>#REF!</v>
      </c>
      <c r="AC236" s="9" t="e">
        <f>'S3 Maquette'!#REF!*1.5</f>
        <v>#REF!</v>
      </c>
      <c r="AD236" s="9" t="e">
        <f>'S4 Maquette'!#REF!*1.5</f>
        <v>#REF!</v>
      </c>
    </row>
    <row r="237" spans="27:30" x14ac:dyDescent="0.35">
      <c r="AA237" s="9" t="e">
        <f>'S1 Maquette'!#REF!*1.5</f>
        <v>#REF!</v>
      </c>
      <c r="AB237" s="9" t="e">
        <f>'S2 Maquette'!#REF!*1.5</f>
        <v>#REF!</v>
      </c>
      <c r="AC237" s="9" t="e">
        <f>'S3 Maquette'!#REF!*1.5</f>
        <v>#REF!</v>
      </c>
      <c r="AD237" s="9" t="e">
        <f>'S4 Maquette'!#REF!*1.5</f>
        <v>#REF!</v>
      </c>
    </row>
    <row r="238" spans="27:30" x14ac:dyDescent="0.35">
      <c r="AA238" s="9" t="e">
        <f>'S1 Maquette'!#REF!*1.5</f>
        <v>#REF!</v>
      </c>
      <c r="AB238" s="9" t="e">
        <f>'S2 Maquette'!#REF!*1.5</f>
        <v>#REF!</v>
      </c>
      <c r="AC238" s="9" t="e">
        <f>'S3 Maquette'!#REF!*1.5</f>
        <v>#REF!</v>
      </c>
      <c r="AD238" s="9" t="e">
        <f>'S4 Maquette'!#REF!*1.5</f>
        <v>#REF!</v>
      </c>
    </row>
    <row r="239" spans="27:30" x14ac:dyDescent="0.35">
      <c r="AA239" s="9" t="e">
        <f>'S1 Maquette'!#REF!*1.5</f>
        <v>#REF!</v>
      </c>
      <c r="AB239" s="9" t="e">
        <f>'S2 Maquette'!#REF!*1.5</f>
        <v>#REF!</v>
      </c>
      <c r="AC239" s="9" t="e">
        <f>'S3 Maquette'!#REF!*1.5</f>
        <v>#REF!</v>
      </c>
      <c r="AD239" s="9" t="e">
        <f>'S4 Maquette'!#REF!*1.5</f>
        <v>#REF!</v>
      </c>
    </row>
    <row r="240" spans="27:30" x14ac:dyDescent="0.35">
      <c r="AA240" s="9" t="e">
        <f>'S1 Maquette'!#REF!*1.5</f>
        <v>#REF!</v>
      </c>
      <c r="AB240" s="9" t="e">
        <f>'S2 Maquette'!#REF!*1.5</f>
        <v>#REF!</v>
      </c>
      <c r="AC240" s="9" t="e">
        <f>'S3 Maquette'!#REF!*1.5</f>
        <v>#REF!</v>
      </c>
      <c r="AD240" s="9" t="e">
        <f>'S4 Maquette'!#REF!*1.5</f>
        <v>#REF!</v>
      </c>
    </row>
    <row r="241" spans="27:30" x14ac:dyDescent="0.35">
      <c r="AA241" s="9" t="e">
        <f>'S1 Maquette'!#REF!*1.5</f>
        <v>#REF!</v>
      </c>
      <c r="AB241" s="9" t="e">
        <f>'S2 Maquette'!#REF!*1.5</f>
        <v>#REF!</v>
      </c>
      <c r="AC241" s="9" t="e">
        <f>'S3 Maquette'!#REF!*1.5</f>
        <v>#REF!</v>
      </c>
      <c r="AD241" s="9" t="e">
        <f>'S4 Maquette'!#REF!*1.5</f>
        <v>#REF!</v>
      </c>
    </row>
    <row r="242" spans="27:30" x14ac:dyDescent="0.35">
      <c r="AA242" s="9" t="e">
        <f>'S1 Maquette'!#REF!*1.5</f>
        <v>#REF!</v>
      </c>
      <c r="AB242" s="9" t="e">
        <f>'S2 Maquette'!#REF!*1.5</f>
        <v>#REF!</v>
      </c>
      <c r="AC242" s="9" t="e">
        <f>'S3 Maquette'!#REF!*1.5</f>
        <v>#REF!</v>
      </c>
      <c r="AD242" s="9" t="e">
        <f>'S4 Maquette'!#REF!*1.5</f>
        <v>#REF!</v>
      </c>
    </row>
    <row r="243" spans="27:30" x14ac:dyDescent="0.35">
      <c r="AA243" s="9" t="e">
        <f>'S1 Maquette'!#REF!*1.5</f>
        <v>#REF!</v>
      </c>
      <c r="AB243" s="9" t="e">
        <f>'S2 Maquette'!#REF!*1.5</f>
        <v>#REF!</v>
      </c>
      <c r="AC243" s="9" t="e">
        <f>'S3 Maquette'!#REF!*1.5</f>
        <v>#REF!</v>
      </c>
      <c r="AD243" s="9" t="e">
        <f>'S4 Maquette'!#REF!*1.5</f>
        <v>#REF!</v>
      </c>
    </row>
    <row r="244" spans="27:30" x14ac:dyDescent="0.35">
      <c r="AA244" s="9" t="e">
        <f>'S1 Maquette'!#REF!*1.5</f>
        <v>#REF!</v>
      </c>
      <c r="AB244" s="9" t="e">
        <f>'S2 Maquette'!#REF!*1.5</f>
        <v>#REF!</v>
      </c>
      <c r="AC244" s="9" t="e">
        <f>'S3 Maquette'!#REF!*1.5</f>
        <v>#REF!</v>
      </c>
      <c r="AD244" s="9" t="e">
        <f>'S4 Maquette'!#REF!*1.5</f>
        <v>#REF!</v>
      </c>
    </row>
    <row r="245" spans="27:30" x14ac:dyDescent="0.35">
      <c r="AA245" s="9" t="e">
        <f>'S1 Maquette'!#REF!*1.5</f>
        <v>#REF!</v>
      </c>
      <c r="AB245" s="9" t="e">
        <f>'S2 Maquette'!#REF!*1.5</f>
        <v>#REF!</v>
      </c>
      <c r="AC245" s="9" t="e">
        <f>'S3 Maquette'!#REF!*1.5</f>
        <v>#REF!</v>
      </c>
      <c r="AD245" s="9" t="e">
        <f>'S4 Maquette'!#REF!*1.5</f>
        <v>#REF!</v>
      </c>
    </row>
    <row r="246" spans="27:30" x14ac:dyDescent="0.35">
      <c r="AA246" s="9" t="e">
        <f>'S1 Maquette'!#REF!*1.5</f>
        <v>#REF!</v>
      </c>
      <c r="AB246" s="9" t="e">
        <f>'S2 Maquette'!#REF!*1.5</f>
        <v>#REF!</v>
      </c>
      <c r="AC246" s="9" t="e">
        <f>'S3 Maquette'!#REF!*1.5</f>
        <v>#REF!</v>
      </c>
      <c r="AD246" s="9" t="e">
        <f>'S4 Maquette'!#REF!*1.5</f>
        <v>#REF!</v>
      </c>
    </row>
    <row r="247" spans="27:30" x14ac:dyDescent="0.35">
      <c r="AA247" s="9" t="e">
        <f>'S1 Maquette'!#REF!*1.5</f>
        <v>#REF!</v>
      </c>
      <c r="AB247" s="9" t="e">
        <f>'S2 Maquette'!#REF!*1.5</f>
        <v>#REF!</v>
      </c>
      <c r="AC247" s="9" t="e">
        <f>'S3 Maquette'!#REF!*1.5</f>
        <v>#REF!</v>
      </c>
      <c r="AD247" s="9" t="e">
        <f>'S4 Maquette'!#REF!*1.5</f>
        <v>#REF!</v>
      </c>
    </row>
    <row r="248" spans="27:30" x14ac:dyDescent="0.35">
      <c r="AA248" s="9" t="e">
        <f>'S1 Maquette'!#REF!*1.5</f>
        <v>#REF!</v>
      </c>
      <c r="AB248" s="9" t="e">
        <f>'S2 Maquette'!#REF!*1.5</f>
        <v>#REF!</v>
      </c>
      <c r="AC248" s="9" t="e">
        <f>'S3 Maquette'!#REF!*1.5</f>
        <v>#REF!</v>
      </c>
      <c r="AD248" s="9" t="e">
        <f>'S4 Maquette'!#REF!*1.5</f>
        <v>#REF!</v>
      </c>
    </row>
    <row r="249" spans="27:30" x14ac:dyDescent="0.35">
      <c r="AA249" s="9" t="e">
        <f>'S1 Maquette'!#REF!*1.5</f>
        <v>#REF!</v>
      </c>
      <c r="AB249" s="9" t="e">
        <f>'S2 Maquette'!#REF!*1.5</f>
        <v>#REF!</v>
      </c>
      <c r="AC249" s="9" t="e">
        <f>'S3 Maquette'!#REF!*1.5</f>
        <v>#REF!</v>
      </c>
      <c r="AD249" s="9" t="e">
        <f>'S4 Maquette'!#REF!*1.5</f>
        <v>#REF!</v>
      </c>
    </row>
    <row r="250" spans="27:30" x14ac:dyDescent="0.35">
      <c r="AA250" s="9" t="e">
        <f>'S1 Maquette'!#REF!*1.5</f>
        <v>#REF!</v>
      </c>
      <c r="AB250" s="9" t="e">
        <f>'S2 Maquette'!#REF!*1.5</f>
        <v>#REF!</v>
      </c>
      <c r="AC250" s="9" t="e">
        <f>'S3 Maquette'!#REF!*1.5</f>
        <v>#REF!</v>
      </c>
      <c r="AD250" s="9" t="e">
        <f>'S4 Maquette'!#REF!*1.5</f>
        <v>#REF!</v>
      </c>
    </row>
    <row r="251" spans="27:30" x14ac:dyDescent="0.35">
      <c r="AA251" s="9" t="e">
        <f>'S1 Maquette'!#REF!*1.5</f>
        <v>#REF!</v>
      </c>
      <c r="AB251" s="9" t="e">
        <f>'S2 Maquette'!#REF!*1.5</f>
        <v>#REF!</v>
      </c>
      <c r="AC251" s="9" t="e">
        <f>'S3 Maquette'!#REF!*1.5</f>
        <v>#REF!</v>
      </c>
      <c r="AD251" s="9" t="e">
        <f>'S4 Maquette'!#REF!*1.5</f>
        <v>#REF!</v>
      </c>
    </row>
    <row r="252" spans="27:30" x14ac:dyDescent="0.35">
      <c r="AA252" s="9" t="e">
        <f>'S1 Maquette'!#REF!*1.5</f>
        <v>#REF!</v>
      </c>
      <c r="AB252" s="9" t="e">
        <f>'S2 Maquette'!#REF!*1.5</f>
        <v>#REF!</v>
      </c>
      <c r="AC252" s="9" t="e">
        <f>'S3 Maquette'!#REF!*1.5</f>
        <v>#REF!</v>
      </c>
      <c r="AD252" s="9" t="e">
        <f>'S4 Maquette'!#REF!*1.5</f>
        <v>#REF!</v>
      </c>
    </row>
    <row r="253" spans="27:30" x14ac:dyDescent="0.35">
      <c r="AA253" s="9" t="e">
        <f>'S1 Maquette'!#REF!*1.5</f>
        <v>#REF!</v>
      </c>
      <c r="AB253" s="9" t="e">
        <f>'S2 Maquette'!#REF!*1.5</f>
        <v>#REF!</v>
      </c>
      <c r="AC253" s="9" t="e">
        <f>'S3 Maquette'!#REF!*1.5</f>
        <v>#REF!</v>
      </c>
      <c r="AD253" s="9" t="e">
        <f>'S4 Maquette'!#REF!*1.5</f>
        <v>#REF!</v>
      </c>
    </row>
    <row r="254" spans="27:30" x14ac:dyDescent="0.35">
      <c r="AA254" s="9" t="e">
        <f>'S1 Maquette'!#REF!*1.5</f>
        <v>#REF!</v>
      </c>
      <c r="AB254" s="9" t="e">
        <f>'S2 Maquette'!#REF!*1.5</f>
        <v>#REF!</v>
      </c>
      <c r="AC254" s="9" t="e">
        <f>'S3 Maquette'!#REF!*1.5</f>
        <v>#REF!</v>
      </c>
      <c r="AD254" s="9" t="e">
        <f>'S4 Maquette'!#REF!*1.5</f>
        <v>#REF!</v>
      </c>
    </row>
    <row r="255" spans="27:30" x14ac:dyDescent="0.35">
      <c r="AA255" s="9" t="e">
        <f>'S1 Maquette'!#REF!*1.5</f>
        <v>#REF!</v>
      </c>
      <c r="AB255" s="9" t="e">
        <f>'S2 Maquette'!#REF!*1.5</f>
        <v>#REF!</v>
      </c>
      <c r="AC255" s="9" t="e">
        <f>'S3 Maquette'!#REF!*1.5</f>
        <v>#REF!</v>
      </c>
      <c r="AD255" s="9" t="e">
        <f>'S4 Maquette'!#REF!*1.5</f>
        <v>#REF!</v>
      </c>
    </row>
    <row r="256" spans="27:30" x14ac:dyDescent="0.35">
      <c r="AA256" s="9" t="e">
        <f>'S1 Maquette'!#REF!*1.5</f>
        <v>#REF!</v>
      </c>
      <c r="AB256" s="9" t="e">
        <f>'S2 Maquette'!#REF!*1.5</f>
        <v>#REF!</v>
      </c>
      <c r="AC256" s="9" t="e">
        <f>'S3 Maquette'!#REF!*1.5</f>
        <v>#REF!</v>
      </c>
      <c r="AD256" s="9" t="e">
        <f>'S4 Maquette'!#REF!*1.5</f>
        <v>#REF!</v>
      </c>
    </row>
    <row r="257" spans="27:30" x14ac:dyDescent="0.35">
      <c r="AA257" s="9" t="e">
        <f>'S1 Maquette'!#REF!*1.5</f>
        <v>#REF!</v>
      </c>
      <c r="AB257" s="9" t="e">
        <f>'S2 Maquette'!#REF!*1.5</f>
        <v>#REF!</v>
      </c>
      <c r="AC257" s="9" t="e">
        <f>'S3 Maquette'!#REF!*1.5</f>
        <v>#REF!</v>
      </c>
      <c r="AD257" s="9" t="e">
        <f>'S4 Maquette'!#REF!*1.5</f>
        <v>#REF!</v>
      </c>
    </row>
    <row r="258" spans="27:30" x14ac:dyDescent="0.35">
      <c r="AA258" s="9" t="e">
        <f>'S1 Maquette'!#REF!*1.5</f>
        <v>#REF!</v>
      </c>
      <c r="AB258" s="9" t="e">
        <f>'S2 Maquette'!#REF!*1.5</f>
        <v>#REF!</v>
      </c>
      <c r="AC258" s="9" t="e">
        <f>'S3 Maquette'!#REF!*1.5</f>
        <v>#REF!</v>
      </c>
      <c r="AD258" s="9" t="e">
        <f>'S4 Maquette'!#REF!*1.5</f>
        <v>#REF!</v>
      </c>
    </row>
    <row r="259" spans="27:30" x14ac:dyDescent="0.35">
      <c r="AA259" s="9" t="e">
        <f>'S1 Maquette'!#REF!*1.5</f>
        <v>#REF!</v>
      </c>
      <c r="AB259" s="9" t="e">
        <f>'S2 Maquette'!#REF!*1.5</f>
        <v>#REF!</v>
      </c>
      <c r="AC259" s="9" t="e">
        <f>'S3 Maquette'!#REF!*1.5</f>
        <v>#REF!</v>
      </c>
      <c r="AD259" s="9" t="e">
        <f>'S4 Maquette'!#REF!*1.5</f>
        <v>#REF!</v>
      </c>
    </row>
    <row r="260" spans="27:30" x14ac:dyDescent="0.35">
      <c r="AA260" s="9" t="e">
        <f>'S1 Maquette'!#REF!*1.5</f>
        <v>#REF!</v>
      </c>
      <c r="AB260" s="9" t="e">
        <f>'S2 Maquette'!#REF!*1.5</f>
        <v>#REF!</v>
      </c>
      <c r="AC260" s="9" t="e">
        <f>'S3 Maquette'!#REF!*1.5</f>
        <v>#REF!</v>
      </c>
      <c r="AD260" s="9" t="e">
        <f>'S4 Maquette'!#REF!*1.5</f>
        <v>#REF!</v>
      </c>
    </row>
    <row r="261" spans="27:30" x14ac:dyDescent="0.35">
      <c r="AA261" s="9" t="e">
        <f>'S1 Maquette'!#REF!*1.5</f>
        <v>#REF!</v>
      </c>
      <c r="AB261" s="9" t="e">
        <f>'S2 Maquette'!#REF!*1.5</f>
        <v>#REF!</v>
      </c>
      <c r="AC261" s="9" t="e">
        <f>'S3 Maquette'!#REF!*1.5</f>
        <v>#REF!</v>
      </c>
      <c r="AD261" s="9" t="e">
        <f>'S4 Maquette'!#REF!*1.5</f>
        <v>#REF!</v>
      </c>
    </row>
    <row r="262" spans="27:30" x14ac:dyDescent="0.35">
      <c r="AA262" s="9" t="e">
        <f>'S1 Maquette'!#REF!*1.5</f>
        <v>#REF!</v>
      </c>
      <c r="AB262" s="9" t="e">
        <f>'S2 Maquette'!#REF!*1.5</f>
        <v>#REF!</v>
      </c>
      <c r="AC262" s="9" t="e">
        <f>'S3 Maquette'!#REF!*1.5</f>
        <v>#REF!</v>
      </c>
      <c r="AD262" s="9" t="e">
        <f>'S4 Maquette'!#REF!*1.5</f>
        <v>#REF!</v>
      </c>
    </row>
    <row r="263" spans="27:30" x14ac:dyDescent="0.35">
      <c r="AA263" s="9" t="e">
        <f>'S1 Maquette'!#REF!*1.5</f>
        <v>#REF!</v>
      </c>
      <c r="AB263" s="9" t="e">
        <f>'S2 Maquette'!#REF!*1.5</f>
        <v>#REF!</v>
      </c>
      <c r="AC263" s="9" t="e">
        <f>'S3 Maquette'!#REF!*1.5</f>
        <v>#REF!</v>
      </c>
      <c r="AD263" s="9" t="e">
        <f>'S4 Maquette'!#REF!*1.5</f>
        <v>#REF!</v>
      </c>
    </row>
    <row r="264" spans="27:30" x14ac:dyDescent="0.35">
      <c r="AA264" s="9" t="e">
        <f>'S1 Maquette'!#REF!*1.5</f>
        <v>#REF!</v>
      </c>
      <c r="AB264" s="9" t="e">
        <f>'S2 Maquette'!#REF!*1.5</f>
        <v>#REF!</v>
      </c>
      <c r="AC264" s="9" t="e">
        <f>'S3 Maquette'!#REF!*1.5</f>
        <v>#REF!</v>
      </c>
      <c r="AD264" s="9" t="e">
        <f>'S4 Maquette'!#REF!*1.5</f>
        <v>#REF!</v>
      </c>
    </row>
    <row r="265" spans="27:30" x14ac:dyDescent="0.35">
      <c r="AA265" s="9" t="e">
        <f>'S1 Maquette'!#REF!*1.5</f>
        <v>#REF!</v>
      </c>
      <c r="AB265" s="9" t="e">
        <f>'S2 Maquette'!#REF!*1.5</f>
        <v>#REF!</v>
      </c>
      <c r="AC265" s="9" t="e">
        <f>'S3 Maquette'!#REF!*1.5</f>
        <v>#REF!</v>
      </c>
      <c r="AD265" s="9" t="e">
        <f>'S4 Maquette'!#REF!*1.5</f>
        <v>#REF!</v>
      </c>
    </row>
    <row r="266" spans="27:30" x14ac:dyDescent="0.35">
      <c r="AA266" s="9" t="e">
        <f>'S1 Maquette'!#REF!*1.5</f>
        <v>#REF!</v>
      </c>
      <c r="AB266" s="9" t="e">
        <f>'S2 Maquette'!#REF!*1.5</f>
        <v>#REF!</v>
      </c>
      <c r="AC266" s="9" t="e">
        <f>'S3 Maquette'!#REF!*1.5</f>
        <v>#REF!</v>
      </c>
      <c r="AD266" s="9" t="e">
        <f>'S4 Maquette'!#REF!*1.5</f>
        <v>#REF!</v>
      </c>
    </row>
    <row r="267" spans="27:30" x14ac:dyDescent="0.35">
      <c r="AA267" s="9" t="e">
        <f>'S1 Maquette'!#REF!*1.5</f>
        <v>#REF!</v>
      </c>
      <c r="AB267" s="9" t="e">
        <f>'S2 Maquette'!#REF!*1.5</f>
        <v>#REF!</v>
      </c>
      <c r="AC267" s="9" t="e">
        <f>'S3 Maquette'!#REF!*1.5</f>
        <v>#REF!</v>
      </c>
      <c r="AD267" s="9" t="e">
        <f>'S4 Maquette'!#REF!*1.5</f>
        <v>#REF!</v>
      </c>
    </row>
    <row r="268" spans="27:30" x14ac:dyDescent="0.35">
      <c r="AA268" s="9" t="e">
        <f>'S1 Maquette'!#REF!*1.5</f>
        <v>#REF!</v>
      </c>
      <c r="AB268" s="9" t="e">
        <f>'S2 Maquette'!#REF!*1.5</f>
        <v>#REF!</v>
      </c>
      <c r="AC268" s="9" t="e">
        <f>'S3 Maquette'!#REF!*1.5</f>
        <v>#REF!</v>
      </c>
      <c r="AD268" s="9" t="e">
        <f>'S4 Maquette'!#REF!*1.5</f>
        <v>#REF!</v>
      </c>
    </row>
    <row r="269" spans="27:30" x14ac:dyDescent="0.35">
      <c r="AA269" s="9" t="e">
        <f>'S1 Maquette'!#REF!*1.5</f>
        <v>#REF!</v>
      </c>
      <c r="AB269" s="9" t="e">
        <f>'S2 Maquette'!#REF!*1.5</f>
        <v>#REF!</v>
      </c>
      <c r="AC269" s="9" t="e">
        <f>'S3 Maquette'!#REF!*1.5</f>
        <v>#REF!</v>
      </c>
      <c r="AD269" s="9" t="e">
        <f>'S4 Maquette'!#REF!*1.5</f>
        <v>#REF!</v>
      </c>
    </row>
    <row r="270" spans="27:30" x14ac:dyDescent="0.35">
      <c r="AA270" s="9" t="e">
        <f>'S1 Maquette'!#REF!*1.5</f>
        <v>#REF!</v>
      </c>
      <c r="AB270" s="9" t="e">
        <f>'S2 Maquette'!#REF!*1.5</f>
        <v>#REF!</v>
      </c>
      <c r="AC270" s="9" t="e">
        <f>'S3 Maquette'!#REF!*1.5</f>
        <v>#REF!</v>
      </c>
      <c r="AD270" s="9" t="e">
        <f>'S4 Maquette'!#REF!*1.5</f>
        <v>#REF!</v>
      </c>
    </row>
    <row r="271" spans="27:30" x14ac:dyDescent="0.35">
      <c r="AA271" s="9" t="e">
        <f>'S1 Maquette'!#REF!*1.5</f>
        <v>#REF!</v>
      </c>
      <c r="AB271" s="9" t="e">
        <f>'S2 Maquette'!#REF!*1.5</f>
        <v>#REF!</v>
      </c>
      <c r="AC271" s="9" t="e">
        <f>'S3 Maquette'!#REF!*1.5</f>
        <v>#REF!</v>
      </c>
      <c r="AD271" s="9" t="e">
        <f>'S4 Maquette'!#REF!*1.5</f>
        <v>#REF!</v>
      </c>
    </row>
    <row r="272" spans="27:30" x14ac:dyDescent="0.35">
      <c r="AA272" s="9" t="e">
        <f>'S1 Maquette'!#REF!*1.5</f>
        <v>#REF!</v>
      </c>
      <c r="AB272" s="9" t="e">
        <f>'S2 Maquette'!#REF!*1.5</f>
        <v>#REF!</v>
      </c>
      <c r="AC272" s="9" t="e">
        <f>'S3 Maquette'!#REF!*1.5</f>
        <v>#REF!</v>
      </c>
      <c r="AD272" s="9" t="e">
        <f>'S4 Maquette'!#REF!*1.5</f>
        <v>#REF!</v>
      </c>
    </row>
    <row r="273" spans="27:30" x14ac:dyDescent="0.35">
      <c r="AA273" s="9" t="e">
        <f>'S1 Maquette'!#REF!*1.5</f>
        <v>#REF!</v>
      </c>
      <c r="AB273" s="9" t="e">
        <f>'S2 Maquette'!#REF!*1.5</f>
        <v>#REF!</v>
      </c>
      <c r="AC273" s="9" t="e">
        <f>'S3 Maquette'!#REF!*1.5</f>
        <v>#REF!</v>
      </c>
      <c r="AD273" s="9" t="e">
        <f>'S4 Maquette'!#REF!*1.5</f>
        <v>#REF!</v>
      </c>
    </row>
    <row r="274" spans="27:30" x14ac:dyDescent="0.35">
      <c r="AA274" s="9" t="e">
        <f>'S1 Maquette'!#REF!*1.5</f>
        <v>#REF!</v>
      </c>
      <c r="AB274" s="9" t="e">
        <f>'S2 Maquette'!#REF!*1.5</f>
        <v>#REF!</v>
      </c>
      <c r="AC274" s="9" t="e">
        <f>'S3 Maquette'!#REF!*1.5</f>
        <v>#REF!</v>
      </c>
      <c r="AD274" s="9" t="e">
        <f>'S4 Maquette'!#REF!*1.5</f>
        <v>#REF!</v>
      </c>
    </row>
    <row r="275" spans="27:30" x14ac:dyDescent="0.35">
      <c r="AA275" s="9" t="e">
        <f>'S1 Maquette'!#REF!*1.5</f>
        <v>#REF!</v>
      </c>
      <c r="AB275" s="9" t="e">
        <f>'S2 Maquette'!#REF!*1.5</f>
        <v>#REF!</v>
      </c>
      <c r="AC275" s="9" t="e">
        <f>'S3 Maquette'!#REF!*1.5</f>
        <v>#REF!</v>
      </c>
      <c r="AD275" s="9" t="e">
        <f>'S4 Maquette'!#REF!*1.5</f>
        <v>#REF!</v>
      </c>
    </row>
    <row r="276" spans="27:30" x14ac:dyDescent="0.35">
      <c r="AA276" s="9" t="e">
        <f>'S1 Maquette'!#REF!*1.5</f>
        <v>#REF!</v>
      </c>
      <c r="AB276" s="9" t="e">
        <f>'S2 Maquette'!#REF!*1.5</f>
        <v>#REF!</v>
      </c>
      <c r="AC276" s="9" t="e">
        <f>'S3 Maquette'!#REF!*1.5</f>
        <v>#REF!</v>
      </c>
      <c r="AD276" s="9" t="e">
        <f>'S4 Maquette'!#REF!*1.5</f>
        <v>#REF!</v>
      </c>
    </row>
    <row r="277" spans="27:30" x14ac:dyDescent="0.35">
      <c r="AA277" s="9" t="e">
        <f>'S1 Maquette'!#REF!*1.5</f>
        <v>#REF!</v>
      </c>
      <c r="AB277" s="9" t="e">
        <f>'S2 Maquette'!#REF!*1.5</f>
        <v>#REF!</v>
      </c>
      <c r="AC277" s="9" t="e">
        <f>'S3 Maquette'!#REF!*1.5</f>
        <v>#REF!</v>
      </c>
      <c r="AD277" s="9" t="e">
        <f>'S4 Maquette'!#REF!*1.5</f>
        <v>#REF!</v>
      </c>
    </row>
    <row r="278" spans="27:30" x14ac:dyDescent="0.35">
      <c r="AA278" s="9" t="e">
        <f>'S1 Maquette'!#REF!*1.5</f>
        <v>#REF!</v>
      </c>
      <c r="AB278" s="9" t="e">
        <f>'S2 Maquette'!#REF!*1.5</f>
        <v>#REF!</v>
      </c>
      <c r="AC278" s="9" t="e">
        <f>'S3 Maquette'!#REF!*1.5</f>
        <v>#REF!</v>
      </c>
      <c r="AD278" s="9" t="e">
        <f>'S4 Maquette'!#REF!*1.5</f>
        <v>#REF!</v>
      </c>
    </row>
    <row r="279" spans="27:30" x14ac:dyDescent="0.35">
      <c r="AA279" s="9" t="e">
        <f>'S1 Maquette'!#REF!*1.5</f>
        <v>#REF!</v>
      </c>
      <c r="AB279" s="9" t="e">
        <f>'S2 Maquette'!#REF!*1.5</f>
        <v>#REF!</v>
      </c>
      <c r="AC279" s="9" t="e">
        <f>'S3 Maquette'!#REF!*1.5</f>
        <v>#REF!</v>
      </c>
      <c r="AD279" s="9" t="e">
        <f>'S4 Maquette'!#REF!*1.5</f>
        <v>#REF!</v>
      </c>
    </row>
    <row r="280" spans="27:30" x14ac:dyDescent="0.35">
      <c r="AA280" s="9" t="e">
        <f>'S1 Maquette'!#REF!*1.5</f>
        <v>#REF!</v>
      </c>
      <c r="AB280" s="9" t="e">
        <f>'S2 Maquette'!#REF!*1.5</f>
        <v>#REF!</v>
      </c>
      <c r="AC280" s="9" t="e">
        <f>'S3 Maquette'!#REF!*1.5</f>
        <v>#REF!</v>
      </c>
      <c r="AD280" s="9" t="e">
        <f>'S4 Maquette'!#REF!*1.5</f>
        <v>#REF!</v>
      </c>
    </row>
    <row r="281" spans="27:30" x14ac:dyDescent="0.35">
      <c r="AA281" s="9" t="e">
        <f>'S1 Maquette'!#REF!*1.5</f>
        <v>#REF!</v>
      </c>
      <c r="AB281" s="9" t="e">
        <f>'S2 Maquette'!#REF!*1.5</f>
        <v>#REF!</v>
      </c>
      <c r="AC281" s="9" t="e">
        <f>'S3 Maquette'!#REF!*1.5</f>
        <v>#REF!</v>
      </c>
      <c r="AD281" s="9" t="e">
        <f>'S4 Maquette'!#REF!*1.5</f>
        <v>#REF!</v>
      </c>
    </row>
    <row r="282" spans="27:30" x14ac:dyDescent="0.35">
      <c r="AA282" s="9" t="e">
        <f>'S1 Maquette'!#REF!*1.5</f>
        <v>#REF!</v>
      </c>
      <c r="AB282" s="9" t="e">
        <f>'S2 Maquette'!#REF!*1.5</f>
        <v>#REF!</v>
      </c>
      <c r="AC282" s="9" t="e">
        <f>'S3 Maquette'!#REF!*1.5</f>
        <v>#REF!</v>
      </c>
      <c r="AD282" s="9" t="e">
        <f>'S4 Maquette'!#REF!*1.5</f>
        <v>#REF!</v>
      </c>
    </row>
    <row r="283" spans="27:30" x14ac:dyDescent="0.35">
      <c r="AA283" s="9" t="e">
        <f>'S1 Maquette'!#REF!*1.5</f>
        <v>#REF!</v>
      </c>
      <c r="AB283" s="9" t="e">
        <f>'S2 Maquette'!#REF!*1.5</f>
        <v>#REF!</v>
      </c>
      <c r="AC283" s="9" t="e">
        <f>'S3 Maquette'!#REF!*1.5</f>
        <v>#REF!</v>
      </c>
      <c r="AD283" s="9" t="e">
        <f>'S4 Maquette'!#REF!*1.5</f>
        <v>#REF!</v>
      </c>
    </row>
    <row r="284" spans="27:30" x14ac:dyDescent="0.35">
      <c r="AA284" s="9" t="e">
        <f>'S1 Maquette'!#REF!*1.5</f>
        <v>#REF!</v>
      </c>
      <c r="AB284" s="9" t="e">
        <f>'S2 Maquette'!#REF!*1.5</f>
        <v>#REF!</v>
      </c>
      <c r="AC284" s="9" t="e">
        <f>'S3 Maquette'!#REF!*1.5</f>
        <v>#REF!</v>
      </c>
      <c r="AD284" s="9" t="e">
        <f>'S4 Maquette'!#REF!*1.5</f>
        <v>#REF!</v>
      </c>
    </row>
    <row r="285" spans="27:30" x14ac:dyDescent="0.35">
      <c r="AA285" s="9" t="e">
        <f>'S1 Maquette'!#REF!*1.5</f>
        <v>#REF!</v>
      </c>
      <c r="AB285" s="9" t="e">
        <f>'S2 Maquette'!#REF!*1.5</f>
        <v>#REF!</v>
      </c>
      <c r="AC285" s="9" t="e">
        <f>'S3 Maquette'!#REF!*1.5</f>
        <v>#REF!</v>
      </c>
      <c r="AD285" s="9" t="e">
        <f>'S4 Maquette'!#REF!*1.5</f>
        <v>#REF!</v>
      </c>
    </row>
    <row r="286" spans="27:30" x14ac:dyDescent="0.35">
      <c r="AA286" s="9">
        <f>'S1 Maquette'!I51*1.5</f>
        <v>0</v>
      </c>
      <c r="AB286" s="9">
        <f>'S2 Maquette'!I39*1.5</f>
        <v>0</v>
      </c>
      <c r="AC286" s="9" t="e">
        <f>'S3 Maquette'!#REF!*1.5</f>
        <v>#REF!</v>
      </c>
      <c r="AD286" s="9">
        <f>'S4 Maquette'!I41*1.5</f>
        <v>0</v>
      </c>
    </row>
    <row r="287" spans="27:30" x14ac:dyDescent="0.35">
      <c r="AA287" s="9">
        <f>'S1 Maquette'!I52*1.5</f>
        <v>0</v>
      </c>
      <c r="AB287" s="9">
        <f>'S2 Maquette'!I40*1.5</f>
        <v>0</v>
      </c>
      <c r="AC287" s="9">
        <f>'S3 Maquette'!I50*1.5</f>
        <v>0</v>
      </c>
      <c r="AD287" s="9">
        <f>'S4 Maquette'!I42*1.5</f>
        <v>0</v>
      </c>
    </row>
    <row r="288" spans="27:30" x14ac:dyDescent="0.35">
      <c r="AA288" s="9">
        <f>'S1 Maquette'!I53*1.5</f>
        <v>0</v>
      </c>
      <c r="AB288" s="9">
        <f>'S2 Maquette'!I41*1.5</f>
        <v>0</v>
      </c>
      <c r="AC288" s="9">
        <f>'S3 Maquette'!I51*1.5</f>
        <v>0</v>
      </c>
      <c r="AD288" s="9">
        <f>'S4 Maquette'!I43*1.5</f>
        <v>0</v>
      </c>
    </row>
    <row r="289" spans="27:30" x14ac:dyDescent="0.35">
      <c r="AA289" s="9">
        <f>'S1 Maquette'!I54*1.5</f>
        <v>0</v>
      </c>
      <c r="AB289" s="9">
        <f>'S2 Maquette'!I42*1.5</f>
        <v>0</v>
      </c>
      <c r="AC289" s="9">
        <f>'S3 Maquette'!I52*1.5</f>
        <v>0</v>
      </c>
      <c r="AD289" s="9">
        <f>'S4 Maquette'!I44*1.5</f>
        <v>0</v>
      </c>
    </row>
    <row r="290" spans="27:30" x14ac:dyDescent="0.35">
      <c r="AA290" s="9">
        <f>'S1 Maquette'!I55*1.5</f>
        <v>0</v>
      </c>
      <c r="AB290" s="9">
        <f>'S2 Maquette'!I43*1.5</f>
        <v>0</v>
      </c>
      <c r="AC290" s="9">
        <f>'S3 Maquette'!I53*1.5</f>
        <v>0</v>
      </c>
      <c r="AD290" s="9">
        <f>'S4 Maquette'!I45*1.5</f>
        <v>0</v>
      </c>
    </row>
    <row r="291" spans="27:30" x14ac:dyDescent="0.35">
      <c r="AA291" s="9">
        <f>'S1 Maquette'!I56*1.5</f>
        <v>0</v>
      </c>
      <c r="AB291" s="9">
        <f>'S2 Maquette'!I44*1.5</f>
        <v>0</v>
      </c>
      <c r="AC291" s="9">
        <f>'S3 Maquette'!I54*1.5</f>
        <v>0</v>
      </c>
      <c r="AD291" s="9">
        <f>'S4 Maquette'!I46*1.5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E56"/>
  <sheetViews>
    <sheetView tabSelected="1" zoomScale="70" zoomScaleNormal="70" workbookViewId="0">
      <selection activeCell="B18" sqref="B18"/>
    </sheetView>
  </sheetViews>
  <sheetFormatPr baseColWidth="10" defaultRowHeight="14.5" x14ac:dyDescent="0.35"/>
  <cols>
    <col min="1" max="1" width="42.54296875" customWidth="1"/>
    <col min="2" max="3" width="65" bestFit="1" customWidth="1"/>
    <col min="4" max="4" width="45.81640625" customWidth="1"/>
    <col min="5" max="5" width="29.26953125" customWidth="1"/>
  </cols>
  <sheetData>
    <row r="1" spans="1:5" ht="43.15" customHeight="1" x14ac:dyDescent="0.35">
      <c r="A1" s="115" t="s">
        <v>182</v>
      </c>
      <c r="B1" s="115"/>
      <c r="C1" s="115"/>
      <c r="D1" s="115"/>
      <c r="E1" s="115"/>
    </row>
    <row r="2" spans="1:5" ht="24.65" customHeight="1" x14ac:dyDescent="0.35">
      <c r="A2" s="29" t="s">
        <v>11</v>
      </c>
      <c r="B2" s="30" t="s">
        <v>81</v>
      </c>
      <c r="C2" s="45" t="str">
        <f>CONCATENATE(B2,Listes!A24)</f>
        <v>IAE_Antenne</v>
      </c>
      <c r="D2" s="18"/>
      <c r="E2" s="2"/>
    </row>
    <row r="3" spans="1:5" ht="24.65" customHeight="1" x14ac:dyDescent="0.35">
      <c r="A3" s="1" t="s">
        <v>12</v>
      </c>
      <c r="B3" s="102" t="s">
        <v>304</v>
      </c>
      <c r="C3" s="102"/>
      <c r="D3" s="102"/>
      <c r="E3" s="2"/>
    </row>
    <row r="4" spans="1:5" ht="24.65" customHeight="1" x14ac:dyDescent="0.35">
      <c r="A4" s="1" t="s">
        <v>13</v>
      </c>
      <c r="B4" s="90" t="s">
        <v>542</v>
      </c>
      <c r="C4" s="14"/>
      <c r="D4" s="14"/>
      <c r="E4" s="2"/>
    </row>
    <row r="5" spans="1:5" ht="24.65" customHeight="1" x14ac:dyDescent="0.35">
      <c r="A5" s="1" t="s">
        <v>180</v>
      </c>
      <c r="B5" s="9" t="s">
        <v>359</v>
      </c>
      <c r="C5" s="14"/>
      <c r="D5" s="14"/>
      <c r="E5" s="2"/>
    </row>
    <row r="6" spans="1:5" ht="24.65" customHeight="1" x14ac:dyDescent="0.35">
      <c r="A6" s="1" t="s">
        <v>181</v>
      </c>
      <c r="B6" s="9" t="s">
        <v>359</v>
      </c>
      <c r="C6" s="14"/>
      <c r="D6" s="14"/>
      <c r="E6" s="2"/>
    </row>
    <row r="7" spans="1:5" ht="24.65" customHeight="1" x14ac:dyDescent="0.35">
      <c r="A7" s="1" t="s">
        <v>61</v>
      </c>
      <c r="B7" s="9" t="s">
        <v>269</v>
      </c>
      <c r="C7" s="18" t="s">
        <v>270</v>
      </c>
      <c r="D7" s="14"/>
      <c r="E7" s="14"/>
    </row>
    <row r="8" spans="1:5" x14ac:dyDescent="0.35">
      <c r="A8" s="2"/>
      <c r="B8" s="2"/>
      <c r="C8" s="2"/>
      <c r="D8" s="2"/>
      <c r="E8" s="2"/>
    </row>
    <row r="9" spans="1:5" x14ac:dyDescent="0.35">
      <c r="A9" s="2"/>
      <c r="B9" s="2"/>
      <c r="C9" s="2"/>
      <c r="D9" s="2"/>
      <c r="E9" s="2"/>
    </row>
    <row r="10" spans="1:5" x14ac:dyDescent="0.35">
      <c r="A10" s="2"/>
      <c r="B10" s="2"/>
      <c r="C10" s="2"/>
      <c r="D10" s="2"/>
      <c r="E10" s="2"/>
    </row>
    <row r="11" spans="1:5" ht="19.899999999999999" customHeight="1" x14ac:dyDescent="0.45">
      <c r="A11" s="134" t="s">
        <v>302</v>
      </c>
      <c r="B11" s="136"/>
      <c r="C11" s="134" t="s">
        <v>303</v>
      </c>
      <c r="D11" s="135"/>
      <c r="E11" s="2"/>
    </row>
    <row r="12" spans="1:5" ht="20.5" customHeight="1" x14ac:dyDescent="0.35">
      <c r="A12" s="137" t="s">
        <v>365</v>
      </c>
      <c r="B12" s="138"/>
      <c r="C12" s="137" t="s">
        <v>365</v>
      </c>
      <c r="D12" s="138"/>
      <c r="E12" s="2"/>
    </row>
    <row r="13" spans="1:5" x14ac:dyDescent="0.35">
      <c r="A13" s="2"/>
      <c r="B13" s="2"/>
      <c r="C13" s="2"/>
      <c r="D13" s="2"/>
      <c r="E13" s="2"/>
    </row>
    <row r="14" spans="1:5" x14ac:dyDescent="0.35">
      <c r="A14" s="132" t="s">
        <v>266</v>
      </c>
      <c r="B14" s="132" t="s">
        <v>195</v>
      </c>
      <c r="C14" s="132" t="s">
        <v>267</v>
      </c>
      <c r="D14" s="132" t="s">
        <v>196</v>
      </c>
      <c r="E14" s="2"/>
    </row>
    <row r="15" spans="1:5" x14ac:dyDescent="0.35">
      <c r="A15" s="133"/>
      <c r="B15" s="133"/>
      <c r="C15" s="133"/>
      <c r="D15" s="133"/>
      <c r="E15" s="2"/>
    </row>
    <row r="16" spans="1:5" x14ac:dyDescent="0.35">
      <c r="A16" s="139">
        <v>647.5</v>
      </c>
      <c r="B16" s="132">
        <v>277.5</v>
      </c>
      <c r="C16" s="132">
        <v>635</v>
      </c>
      <c r="D16" s="132">
        <v>545</v>
      </c>
      <c r="E16" s="2"/>
    </row>
    <row r="17" spans="1:5" x14ac:dyDescent="0.35">
      <c r="A17" s="140"/>
      <c r="B17" s="133"/>
      <c r="C17" s="133"/>
      <c r="D17" s="133"/>
      <c r="E17" s="2"/>
    </row>
    <row r="18" spans="1:5" x14ac:dyDescent="0.35">
      <c r="A18" s="2"/>
      <c r="B18" s="2"/>
      <c r="C18" s="2"/>
      <c r="D18" s="2"/>
      <c r="E18" s="2"/>
    </row>
    <row r="19" spans="1:5" x14ac:dyDescent="0.35">
      <c r="A19" s="2"/>
      <c r="B19" s="2"/>
      <c r="C19" s="2"/>
      <c r="D19" s="2"/>
      <c r="E19" s="2"/>
    </row>
    <row r="20" spans="1:5" x14ac:dyDescent="0.35">
      <c r="A20" s="2"/>
      <c r="B20" s="2"/>
      <c r="C20" s="2"/>
      <c r="D20" s="2"/>
      <c r="E20" s="2"/>
    </row>
    <row r="21" spans="1:5" ht="21" x14ac:dyDescent="0.5">
      <c r="A21" s="122" t="s">
        <v>14</v>
      </c>
      <c r="B21" s="122"/>
      <c r="C21" s="122"/>
      <c r="D21" s="122"/>
      <c r="E21" s="2"/>
    </row>
    <row r="22" spans="1:5" x14ac:dyDescent="0.35">
      <c r="A22" s="141" t="s">
        <v>15</v>
      </c>
      <c r="B22" s="141"/>
      <c r="C22" s="141"/>
      <c r="D22" s="141"/>
      <c r="E22" s="2"/>
    </row>
    <row r="23" spans="1:5" x14ac:dyDescent="0.35">
      <c r="A23" s="117" t="s">
        <v>16</v>
      </c>
      <c r="B23" s="118"/>
      <c r="C23" s="118"/>
      <c r="D23" s="119"/>
      <c r="E23" s="2"/>
    </row>
    <row r="24" spans="1:5" x14ac:dyDescent="0.35">
      <c r="A24" s="114" t="s">
        <v>360</v>
      </c>
      <c r="B24" s="114"/>
      <c r="C24" s="114"/>
      <c r="D24" s="114"/>
      <c r="E24" s="2"/>
    </row>
    <row r="25" spans="1:5" x14ac:dyDescent="0.35">
      <c r="A25" s="114"/>
      <c r="B25" s="114"/>
      <c r="C25" s="114"/>
      <c r="D25" s="114"/>
      <c r="E25" s="2"/>
    </row>
    <row r="26" spans="1:5" x14ac:dyDescent="0.35">
      <c r="A26" s="114"/>
      <c r="B26" s="114"/>
      <c r="C26" s="114"/>
      <c r="D26" s="114"/>
      <c r="E26" s="2"/>
    </row>
    <row r="27" spans="1:5" x14ac:dyDescent="0.35">
      <c r="A27" s="117" t="s">
        <v>17</v>
      </c>
      <c r="B27" s="118"/>
      <c r="C27" s="118"/>
      <c r="D27" s="119"/>
      <c r="E27" s="2"/>
    </row>
    <row r="28" spans="1:5" x14ac:dyDescent="0.35">
      <c r="A28" s="123" t="s">
        <v>361</v>
      </c>
      <c r="B28" s="124"/>
      <c r="C28" s="124"/>
      <c r="D28" s="125"/>
      <c r="E28" s="2"/>
    </row>
    <row r="29" spans="1:5" x14ac:dyDescent="0.35">
      <c r="A29" s="126"/>
      <c r="B29" s="127"/>
      <c r="C29" s="127"/>
      <c r="D29" s="128"/>
      <c r="E29" s="2"/>
    </row>
    <row r="30" spans="1:5" x14ac:dyDescent="0.35">
      <c r="A30" s="129"/>
      <c r="B30" s="130"/>
      <c r="C30" s="130"/>
      <c r="D30" s="131"/>
      <c r="E30" s="2"/>
    </row>
    <row r="31" spans="1:5" x14ac:dyDescent="0.35">
      <c r="A31" s="117" t="s">
        <v>18</v>
      </c>
      <c r="B31" s="118"/>
      <c r="C31" s="118"/>
      <c r="D31" s="119"/>
      <c r="E31" s="2"/>
    </row>
    <row r="32" spans="1:5" x14ac:dyDescent="0.35">
      <c r="A32" s="114" t="s">
        <v>362</v>
      </c>
      <c r="B32" s="114"/>
      <c r="C32" s="114"/>
      <c r="D32" s="114"/>
      <c r="E32" s="2"/>
    </row>
    <row r="33" spans="1:5" x14ac:dyDescent="0.35">
      <c r="A33" s="114"/>
      <c r="B33" s="114"/>
      <c r="C33" s="114"/>
      <c r="D33" s="114"/>
      <c r="E33" s="2"/>
    </row>
    <row r="34" spans="1:5" x14ac:dyDescent="0.35">
      <c r="A34" s="114"/>
      <c r="B34" s="114"/>
      <c r="C34" s="114"/>
      <c r="D34" s="114"/>
      <c r="E34" s="2"/>
    </row>
    <row r="35" spans="1:5" x14ac:dyDescent="0.35">
      <c r="A35" s="117" t="s">
        <v>56</v>
      </c>
      <c r="B35" s="118"/>
      <c r="C35" s="118"/>
      <c r="D35" s="119"/>
      <c r="E35" s="2"/>
    </row>
    <row r="36" spans="1:5" x14ac:dyDescent="0.35">
      <c r="A36" s="102" t="s">
        <v>363</v>
      </c>
      <c r="B36" s="102"/>
      <c r="C36" s="102"/>
      <c r="D36" s="102"/>
      <c r="E36" s="2"/>
    </row>
    <row r="37" spans="1:5" x14ac:dyDescent="0.35">
      <c r="A37" s="102"/>
      <c r="B37" s="102"/>
      <c r="C37" s="102"/>
      <c r="D37" s="102"/>
      <c r="E37" s="2"/>
    </row>
    <row r="38" spans="1:5" x14ac:dyDescent="0.35">
      <c r="A38" s="102"/>
      <c r="B38" s="102"/>
      <c r="C38" s="102"/>
      <c r="D38" s="102"/>
      <c r="E38" s="2"/>
    </row>
    <row r="39" spans="1:5" ht="21" x14ac:dyDescent="0.5">
      <c r="A39" s="122" t="s">
        <v>19</v>
      </c>
      <c r="B39" s="122"/>
      <c r="C39" s="122"/>
      <c r="D39" s="122"/>
      <c r="E39" s="2"/>
    </row>
    <row r="40" spans="1:5" x14ac:dyDescent="0.35">
      <c r="A40" s="120" t="s">
        <v>364</v>
      </c>
      <c r="B40" s="114"/>
      <c r="C40" s="114"/>
      <c r="D40" s="114"/>
      <c r="E40" s="2"/>
    </row>
    <row r="41" spans="1:5" x14ac:dyDescent="0.35">
      <c r="A41" s="114"/>
      <c r="B41" s="114"/>
      <c r="C41" s="114"/>
      <c r="D41" s="114"/>
      <c r="E41" s="2"/>
    </row>
    <row r="42" spans="1:5" x14ac:dyDescent="0.35">
      <c r="A42" s="121" t="s">
        <v>20</v>
      </c>
      <c r="B42" s="121"/>
      <c r="C42" s="121"/>
      <c r="D42" s="121"/>
      <c r="E42" s="2"/>
    </row>
    <row r="43" spans="1:5" x14ac:dyDescent="0.35">
      <c r="A43" s="116" t="s">
        <v>21</v>
      </c>
      <c r="B43" s="116"/>
      <c r="C43" s="116"/>
      <c r="D43" s="116"/>
      <c r="E43" s="2"/>
    </row>
    <row r="44" spans="1:5" x14ac:dyDescent="0.35">
      <c r="A44" s="116" t="s">
        <v>22</v>
      </c>
      <c r="B44" s="116"/>
      <c r="C44" s="116"/>
      <c r="D44" s="116"/>
      <c r="E44" s="2"/>
    </row>
    <row r="45" spans="1:5" x14ac:dyDescent="0.35">
      <c r="A45" s="2"/>
      <c r="B45" s="2"/>
      <c r="C45" s="2"/>
      <c r="D45" s="2"/>
      <c r="E45" s="2"/>
    </row>
    <row r="46" spans="1:5" x14ac:dyDescent="0.35">
      <c r="A46" s="2"/>
      <c r="B46" s="2"/>
      <c r="C46" s="2"/>
      <c r="D46" s="2"/>
      <c r="E46" s="2"/>
    </row>
    <row r="47" spans="1:5" x14ac:dyDescent="0.35">
      <c r="A47" s="2"/>
      <c r="B47" s="2"/>
      <c r="C47" s="2"/>
      <c r="D47" s="2"/>
      <c r="E47" s="2"/>
    </row>
    <row r="48" spans="1:5" x14ac:dyDescent="0.35">
      <c r="A48" s="2"/>
      <c r="B48" s="2"/>
      <c r="C48" s="2"/>
      <c r="D48" s="2"/>
      <c r="E48" s="2"/>
    </row>
    <row r="49" spans="1:5" x14ac:dyDescent="0.35">
      <c r="A49" s="2"/>
      <c r="B49" s="2"/>
      <c r="C49" s="2"/>
      <c r="D49" s="2"/>
      <c r="E49" s="2"/>
    </row>
    <row r="50" spans="1:5" x14ac:dyDescent="0.35">
      <c r="A50" s="2"/>
      <c r="B50" s="2"/>
      <c r="C50" s="2"/>
      <c r="D50" s="2"/>
      <c r="E50" s="2"/>
    </row>
    <row r="51" spans="1:5" x14ac:dyDescent="0.35">
      <c r="A51" s="2"/>
      <c r="B51" s="2"/>
      <c r="C51" s="2"/>
      <c r="D51" s="2"/>
      <c r="E51" s="2"/>
    </row>
    <row r="52" spans="1:5" x14ac:dyDescent="0.35">
      <c r="A52" s="2"/>
      <c r="B52" s="2"/>
      <c r="C52" s="2"/>
      <c r="D52" s="2"/>
      <c r="E52" s="2"/>
    </row>
    <row r="53" spans="1:5" x14ac:dyDescent="0.35">
      <c r="A53" s="2"/>
      <c r="B53" s="2"/>
      <c r="C53" s="2"/>
      <c r="D53" s="2"/>
      <c r="E53" s="2"/>
    </row>
    <row r="54" spans="1:5" x14ac:dyDescent="0.35">
      <c r="A54" s="2"/>
      <c r="B54" s="2"/>
      <c r="C54" s="2"/>
      <c r="D54" s="2"/>
      <c r="E54" s="2"/>
    </row>
    <row r="55" spans="1:5" x14ac:dyDescent="0.35">
      <c r="A55" s="2"/>
      <c r="B55" s="2"/>
      <c r="C55" s="2"/>
      <c r="D55" s="2"/>
      <c r="E55" s="2"/>
    </row>
    <row r="56" spans="1:5" x14ac:dyDescent="0.35">
      <c r="A56" s="2"/>
      <c r="B56" s="2"/>
      <c r="C56" s="2"/>
      <c r="D56" s="2"/>
      <c r="E56" s="2"/>
    </row>
  </sheetData>
  <sheetProtection algorithmName="SHA-512" hashValue="+Ohp89ziG9OuRU9PCJzUfaMTyPf3E2dCNievyG+zGOZWaBItZebCPUuJorCT+9i0pqWt4XCgNJiKOcdWpqbsJQ==" saltValue="u0Hw97y4mHxW60Y0W1Icrw==" spinCount="100000" sheet="1" objects="1" scenarios="1"/>
  <mergeCells count="29">
    <mergeCell ref="C11:D11"/>
    <mergeCell ref="A11:B11"/>
    <mergeCell ref="C12:D12"/>
    <mergeCell ref="A12:B12"/>
    <mergeCell ref="A24:D26"/>
    <mergeCell ref="B14:B15"/>
    <mergeCell ref="C14:C15"/>
    <mergeCell ref="D14:D15"/>
    <mergeCell ref="A16:A17"/>
    <mergeCell ref="B16:B17"/>
    <mergeCell ref="C16:C17"/>
    <mergeCell ref="D16:D17"/>
    <mergeCell ref="A22:D22"/>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scale="2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50"/>
  <sheetViews>
    <sheetView zoomScale="50" zoomScaleNormal="50" workbookViewId="0">
      <pane ySplit="18" topLeftCell="A22" activePane="bottomLeft" state="frozen"/>
      <selection activeCell="E17" sqref="E17"/>
      <selection pane="bottomLeft" activeCell="I44" sqref="I44"/>
    </sheetView>
  </sheetViews>
  <sheetFormatPr baseColWidth="10"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43.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8"/>
      <c r="B1" s="158"/>
      <c r="C1" s="158"/>
      <c r="D1" s="158"/>
      <c r="E1" s="158"/>
      <c r="F1" s="158"/>
      <c r="G1" s="158"/>
      <c r="H1" s="158"/>
      <c r="I1" s="158"/>
      <c r="J1" s="158"/>
    </row>
    <row r="2" spans="1:11" x14ac:dyDescent="0.35">
      <c r="A2" s="158"/>
      <c r="B2" s="158"/>
      <c r="C2" s="158"/>
      <c r="D2" s="158"/>
      <c r="E2" s="158"/>
      <c r="F2" s="158"/>
      <c r="G2" s="158"/>
      <c r="H2" s="158"/>
      <c r="I2" s="158"/>
      <c r="J2" s="158"/>
    </row>
    <row r="3" spans="1:11" x14ac:dyDescent="0.35">
      <c r="A3" s="158"/>
      <c r="B3" s="158"/>
      <c r="C3" s="158"/>
      <c r="D3" s="158"/>
      <c r="E3" s="158"/>
      <c r="F3" s="158"/>
      <c r="G3" s="158"/>
      <c r="H3" s="158"/>
      <c r="I3" s="158"/>
      <c r="J3" s="158"/>
    </row>
    <row r="4" spans="1:11" x14ac:dyDescent="0.35">
      <c r="A4" s="158"/>
      <c r="B4" s="158"/>
      <c r="C4" s="158"/>
      <c r="D4" s="158"/>
      <c r="E4" s="158"/>
      <c r="F4" s="158"/>
      <c r="G4" s="158"/>
      <c r="H4" s="158"/>
      <c r="I4" s="158"/>
      <c r="J4" s="158"/>
    </row>
    <row r="5" spans="1:11" x14ac:dyDescent="0.35">
      <c r="A5" s="158"/>
      <c r="B5" s="158"/>
      <c r="C5" s="158"/>
      <c r="D5" s="158"/>
      <c r="E5" s="158"/>
      <c r="F5" s="158"/>
      <c r="G5" s="158"/>
      <c r="H5" s="158"/>
      <c r="I5" s="158"/>
      <c r="J5" s="158"/>
    </row>
    <row r="6" spans="1:11" x14ac:dyDescent="0.35">
      <c r="A6" s="158"/>
      <c r="B6" s="158"/>
      <c r="C6" s="158"/>
      <c r="D6" s="158"/>
      <c r="E6" s="158"/>
      <c r="F6" s="158"/>
      <c r="G6" s="158"/>
      <c r="H6" s="158"/>
      <c r="I6" s="158"/>
      <c r="J6" s="158"/>
    </row>
    <row r="7" spans="1:11" ht="18" customHeight="1" x14ac:dyDescent="0.35">
      <c r="A7" s="142" t="s">
        <v>201</v>
      </c>
      <c r="B7" s="145" t="str">
        <f>'Fiche Générale'!B2</f>
        <v>IAE</v>
      </c>
      <c r="C7" s="142" t="s">
        <v>68</v>
      </c>
      <c r="D7" s="142"/>
      <c r="E7" s="144" t="str">
        <f>'Fiche Générale'!B3</f>
        <v>Management Sectoriel</v>
      </c>
      <c r="F7" s="145"/>
      <c r="G7" s="142" t="s">
        <v>200</v>
      </c>
      <c r="H7" s="157" t="str">
        <f>'Fiche Générale'!B4</f>
        <v>GMSEC24 - 400/500</v>
      </c>
      <c r="I7" s="157"/>
      <c r="J7" s="157"/>
    </row>
    <row r="8" spans="1:11" ht="18" customHeight="1" x14ac:dyDescent="0.35">
      <c r="A8" s="142"/>
      <c r="B8" s="147"/>
      <c r="C8" s="142"/>
      <c r="D8" s="142"/>
      <c r="E8" s="146"/>
      <c r="F8" s="147"/>
      <c r="G8" s="142"/>
      <c r="H8" s="157"/>
      <c r="I8" s="157"/>
      <c r="J8" s="157"/>
    </row>
    <row r="9" spans="1:11" ht="18" customHeight="1" x14ac:dyDescent="0.35">
      <c r="A9" s="142"/>
      <c r="B9" s="147"/>
      <c r="C9" s="142"/>
      <c r="D9" s="142"/>
      <c r="E9" s="148"/>
      <c r="F9" s="149"/>
      <c r="G9" s="142"/>
      <c r="H9" s="157"/>
      <c r="I9" s="157"/>
      <c r="J9" s="157"/>
    </row>
    <row r="10" spans="1:11" ht="18" customHeight="1" x14ac:dyDescent="0.35">
      <c r="A10" s="142"/>
      <c r="B10" s="147"/>
      <c r="C10" s="143" t="s">
        <v>69</v>
      </c>
      <c r="D10" s="143"/>
      <c r="E10" s="150" t="str">
        <f>'Fiche Générale'!A12</f>
        <v>Management de l'Art et de la Culture</v>
      </c>
      <c r="F10" s="151"/>
      <c r="G10" s="151"/>
      <c r="H10" s="151"/>
      <c r="I10" s="151"/>
      <c r="J10" s="152"/>
    </row>
    <row r="11" spans="1:11" ht="18" customHeight="1" x14ac:dyDescent="0.35">
      <c r="A11" s="142"/>
      <c r="B11" s="149"/>
      <c r="C11" s="143"/>
      <c r="D11" s="143"/>
      <c r="E11" s="153"/>
      <c r="F11" s="154"/>
      <c r="G11" s="154"/>
      <c r="H11" s="154"/>
      <c r="I11" s="154"/>
      <c r="J11" s="155"/>
    </row>
    <row r="13" spans="1:11" ht="15" customHeight="1" x14ac:dyDescent="0.35">
      <c r="A13" s="159" t="s">
        <v>23</v>
      </c>
      <c r="B13" s="105" t="s">
        <v>183</v>
      </c>
      <c r="C13" s="159" t="s">
        <v>70</v>
      </c>
      <c r="D13" s="159"/>
      <c r="E13" s="160" t="s">
        <v>450</v>
      </c>
      <c r="F13" s="160"/>
      <c r="G13" s="159" t="s">
        <v>265</v>
      </c>
      <c r="H13" s="161">
        <v>472.5</v>
      </c>
      <c r="I13" s="161"/>
    </row>
    <row r="14" spans="1:11" ht="15" customHeight="1" x14ac:dyDescent="0.35">
      <c r="A14" s="159"/>
      <c r="B14" s="108"/>
      <c r="C14" s="159"/>
      <c r="D14" s="159"/>
      <c r="E14" s="160"/>
      <c r="F14" s="160"/>
      <c r="G14" s="159"/>
      <c r="H14" s="161"/>
      <c r="I14" s="161"/>
      <c r="J14" s="15" t="s">
        <v>452</v>
      </c>
      <c r="K14" s="85" t="s">
        <v>538</v>
      </c>
    </row>
    <row r="15" spans="1:11" ht="15" customHeight="1" x14ac:dyDescent="0.35">
      <c r="A15" s="159" t="s">
        <v>203</v>
      </c>
      <c r="B15" s="105" t="s">
        <v>184</v>
      </c>
      <c r="C15" s="162" t="s">
        <v>71</v>
      </c>
      <c r="D15" s="163"/>
      <c r="E15" s="160" t="s">
        <v>451</v>
      </c>
      <c r="F15" s="160"/>
      <c r="G15" s="159" t="s">
        <v>190</v>
      </c>
      <c r="H15" s="156">
        <f>[1]Calcul!A20</f>
        <v>142.5</v>
      </c>
      <c r="I15" s="156"/>
    </row>
    <row r="16" spans="1:11" ht="15" customHeight="1" x14ac:dyDescent="0.35">
      <c r="A16" s="159"/>
      <c r="B16" s="108"/>
      <c r="C16" s="164"/>
      <c r="D16" s="165"/>
      <c r="E16" s="160"/>
      <c r="F16" s="160"/>
      <c r="G16" s="159"/>
      <c r="H16" s="156"/>
      <c r="I16" s="156"/>
      <c r="J16" s="15" t="s">
        <v>453</v>
      </c>
      <c r="K16" s="85" t="s">
        <v>451</v>
      </c>
    </row>
    <row r="17" spans="1:15" x14ac:dyDescent="0.35">
      <c r="I17" s="16"/>
      <c r="J17" s="16"/>
      <c r="K17" s="16"/>
      <c r="L17" s="16"/>
      <c r="M17" s="16"/>
      <c r="N17" s="16"/>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ht="43.15" customHeight="1" x14ac:dyDescent="0.35">
      <c r="A19" s="22">
        <v>1</v>
      </c>
      <c r="B19" s="46" t="s">
        <v>313</v>
      </c>
      <c r="C19" s="7" t="s">
        <v>33</v>
      </c>
      <c r="D19" s="59">
        <v>6</v>
      </c>
      <c r="E19" s="5" t="s">
        <v>32</v>
      </c>
      <c r="F19" s="5"/>
      <c r="G19" s="73" t="s">
        <v>454</v>
      </c>
      <c r="H19" s="7"/>
      <c r="I19" s="7"/>
      <c r="J19" s="7"/>
      <c r="K19" s="7"/>
      <c r="L19" s="7"/>
      <c r="M19" s="7" t="s">
        <v>67</v>
      </c>
      <c r="N19" s="5" t="s">
        <v>314</v>
      </c>
      <c r="O19" s="5" t="s">
        <v>315</v>
      </c>
    </row>
    <row r="20" spans="1:15" ht="43.15" customHeight="1" x14ac:dyDescent="0.35">
      <c r="A20" s="22" t="s">
        <v>316</v>
      </c>
      <c r="B20" s="47" t="s">
        <v>317</v>
      </c>
      <c r="C20" s="7" t="s">
        <v>34</v>
      </c>
      <c r="D20" s="7"/>
      <c r="E20" s="5" t="s">
        <v>32</v>
      </c>
      <c r="F20" s="5"/>
      <c r="G20" s="74" t="s">
        <v>455</v>
      </c>
      <c r="H20" s="7" t="s">
        <v>211</v>
      </c>
      <c r="I20" s="7">
        <v>20</v>
      </c>
      <c r="J20" s="7"/>
      <c r="K20" s="7"/>
      <c r="L20" s="7"/>
      <c r="M20" s="7" t="s">
        <v>67</v>
      </c>
      <c r="N20" s="5" t="s">
        <v>314</v>
      </c>
      <c r="O20" s="5" t="s">
        <v>315</v>
      </c>
    </row>
    <row r="21" spans="1:15" ht="43.15" customHeight="1" x14ac:dyDescent="0.35">
      <c r="A21" s="22" t="s">
        <v>318</v>
      </c>
      <c r="B21" s="47" t="s">
        <v>319</v>
      </c>
      <c r="C21" s="7" t="s">
        <v>34</v>
      </c>
      <c r="D21" s="7"/>
      <c r="E21" s="5" t="s">
        <v>32</v>
      </c>
      <c r="F21" s="5"/>
      <c r="G21" s="74" t="s">
        <v>456</v>
      </c>
      <c r="H21" s="7" t="s">
        <v>211</v>
      </c>
      <c r="I21" s="7">
        <v>20</v>
      </c>
      <c r="J21" s="7"/>
      <c r="K21" s="7"/>
      <c r="L21" s="7"/>
      <c r="M21" s="7" t="s">
        <v>67</v>
      </c>
      <c r="N21" s="5" t="s">
        <v>314</v>
      </c>
      <c r="O21" s="5" t="s">
        <v>315</v>
      </c>
    </row>
    <row r="22" spans="1:15" ht="43.15" customHeight="1" x14ac:dyDescent="0.35">
      <c r="A22" s="22" t="s">
        <v>320</v>
      </c>
      <c r="B22" s="47" t="s">
        <v>321</v>
      </c>
      <c r="C22" s="7" t="s">
        <v>34</v>
      </c>
      <c r="D22" s="7"/>
      <c r="E22" s="5" t="s">
        <v>32</v>
      </c>
      <c r="F22" s="5"/>
      <c r="G22" s="75" t="s">
        <v>457</v>
      </c>
      <c r="H22" s="7" t="s">
        <v>211</v>
      </c>
      <c r="I22" s="7">
        <v>20</v>
      </c>
      <c r="J22" s="7"/>
      <c r="K22" s="7"/>
      <c r="L22" s="7"/>
      <c r="M22" s="7" t="s">
        <v>67</v>
      </c>
      <c r="N22" s="5" t="s">
        <v>314</v>
      </c>
      <c r="O22" s="5" t="s">
        <v>315</v>
      </c>
    </row>
    <row r="23" spans="1:15" ht="43.15" customHeight="1" x14ac:dyDescent="0.35">
      <c r="A23" s="21">
        <v>2</v>
      </c>
      <c r="B23" s="48" t="s">
        <v>322</v>
      </c>
      <c r="C23" s="10" t="s">
        <v>33</v>
      </c>
      <c r="D23" s="61">
        <v>6</v>
      </c>
      <c r="E23" s="5" t="s">
        <v>32</v>
      </c>
      <c r="F23" s="6"/>
      <c r="G23" s="73" t="s">
        <v>458</v>
      </c>
      <c r="H23" s="7"/>
      <c r="I23" s="10"/>
      <c r="J23" s="10"/>
      <c r="K23" s="10"/>
      <c r="L23" s="10"/>
      <c r="M23" s="7" t="s">
        <v>67</v>
      </c>
      <c r="N23" s="5" t="s">
        <v>314</v>
      </c>
      <c r="O23" s="5" t="s">
        <v>323</v>
      </c>
    </row>
    <row r="24" spans="1:15" ht="43.15" customHeight="1" x14ac:dyDescent="0.35">
      <c r="A24" s="22" t="s">
        <v>324</v>
      </c>
      <c r="B24" s="91" t="s">
        <v>325</v>
      </c>
      <c r="C24" s="92" t="s">
        <v>34</v>
      </c>
      <c r="D24" s="92"/>
      <c r="E24" s="93"/>
      <c r="F24" s="93"/>
      <c r="G24" s="93" t="s">
        <v>511</v>
      </c>
      <c r="H24" s="92" t="s">
        <v>210</v>
      </c>
      <c r="I24" s="92">
        <v>20</v>
      </c>
      <c r="J24" s="92"/>
      <c r="K24" s="92"/>
      <c r="L24" s="92"/>
      <c r="M24" s="94" t="s">
        <v>543</v>
      </c>
      <c r="N24" s="95" t="s">
        <v>326</v>
      </c>
      <c r="O24" s="95" t="s">
        <v>327</v>
      </c>
    </row>
    <row r="25" spans="1:15" ht="43.15" customHeight="1" x14ac:dyDescent="0.35">
      <c r="A25" s="22" t="s">
        <v>328</v>
      </c>
      <c r="B25" s="47" t="s">
        <v>329</v>
      </c>
      <c r="C25" s="7" t="s">
        <v>34</v>
      </c>
      <c r="D25" s="7"/>
      <c r="E25" s="5" t="s">
        <v>32</v>
      </c>
      <c r="F25" s="5"/>
      <c r="G25" s="76" t="s">
        <v>459</v>
      </c>
      <c r="H25" s="7" t="s">
        <v>211</v>
      </c>
      <c r="I25" s="7">
        <v>20</v>
      </c>
      <c r="J25" s="7"/>
      <c r="K25" s="7"/>
      <c r="L25" s="7"/>
      <c r="M25" s="7" t="s">
        <v>67</v>
      </c>
      <c r="N25" s="5" t="s">
        <v>314</v>
      </c>
      <c r="O25" s="5" t="s">
        <v>323</v>
      </c>
    </row>
    <row r="26" spans="1:15" ht="43.15" customHeight="1" x14ac:dyDescent="0.35">
      <c r="A26" s="22" t="s">
        <v>330</v>
      </c>
      <c r="B26" s="49" t="s">
        <v>331</v>
      </c>
      <c r="C26" s="7" t="s">
        <v>34</v>
      </c>
      <c r="D26" s="7"/>
      <c r="E26" s="5" t="s">
        <v>32</v>
      </c>
      <c r="F26" s="5"/>
      <c r="G26" s="74" t="s">
        <v>460</v>
      </c>
      <c r="H26" s="7" t="s">
        <v>211</v>
      </c>
      <c r="I26" s="7">
        <v>20</v>
      </c>
      <c r="J26" s="7"/>
      <c r="K26" s="7"/>
      <c r="L26" s="7" t="s">
        <v>332</v>
      </c>
      <c r="M26" s="7" t="s">
        <v>67</v>
      </c>
      <c r="N26" s="5" t="s">
        <v>314</v>
      </c>
      <c r="O26" s="5" t="s">
        <v>323</v>
      </c>
    </row>
    <row r="27" spans="1:15" ht="43.15" customHeight="1" x14ac:dyDescent="0.35">
      <c r="A27" s="22">
        <v>3</v>
      </c>
      <c r="B27" s="48" t="s">
        <v>333</v>
      </c>
      <c r="C27" s="7" t="s">
        <v>33</v>
      </c>
      <c r="D27" s="59">
        <v>6</v>
      </c>
      <c r="E27" s="5" t="s">
        <v>32</v>
      </c>
      <c r="F27" s="5"/>
      <c r="G27" s="73" t="s">
        <v>461</v>
      </c>
      <c r="H27" s="7"/>
      <c r="I27" s="7"/>
      <c r="J27" s="7"/>
      <c r="K27" s="7"/>
      <c r="L27" s="7"/>
      <c r="M27" s="7" t="s">
        <v>67</v>
      </c>
      <c r="N27" s="5" t="s">
        <v>314</v>
      </c>
      <c r="O27" s="5" t="s">
        <v>323</v>
      </c>
    </row>
    <row r="28" spans="1:15" ht="43.15" customHeight="1" x14ac:dyDescent="0.35">
      <c r="A28" s="22" t="s">
        <v>334</v>
      </c>
      <c r="B28" s="49" t="s">
        <v>335</v>
      </c>
      <c r="C28" s="7" t="s">
        <v>34</v>
      </c>
      <c r="D28" s="7"/>
      <c r="E28" s="5" t="s">
        <v>32</v>
      </c>
      <c r="F28" s="5"/>
      <c r="G28" s="75" t="s">
        <v>462</v>
      </c>
      <c r="H28" s="7" t="s">
        <v>211</v>
      </c>
      <c r="I28" s="7">
        <v>20</v>
      </c>
      <c r="J28" s="7"/>
      <c r="K28" s="7"/>
      <c r="L28" s="7"/>
      <c r="M28" s="7" t="s">
        <v>67</v>
      </c>
      <c r="N28" s="5" t="s">
        <v>314</v>
      </c>
      <c r="O28" s="5" t="s">
        <v>323</v>
      </c>
    </row>
    <row r="29" spans="1:15" ht="43.15" customHeight="1" x14ac:dyDescent="0.35">
      <c r="A29" s="22" t="s">
        <v>336</v>
      </c>
      <c r="B29" s="49" t="s">
        <v>337</v>
      </c>
      <c r="C29" s="7" t="s">
        <v>34</v>
      </c>
      <c r="D29" s="7"/>
      <c r="E29" s="5" t="s">
        <v>32</v>
      </c>
      <c r="F29" s="5"/>
      <c r="G29" s="75" t="s">
        <v>463</v>
      </c>
      <c r="H29" s="7" t="s">
        <v>211</v>
      </c>
      <c r="I29" s="7">
        <v>20</v>
      </c>
      <c r="J29" s="7"/>
      <c r="K29" s="7"/>
      <c r="L29" s="7"/>
      <c r="M29" s="7" t="s">
        <v>67</v>
      </c>
      <c r="N29" s="5" t="s">
        <v>314</v>
      </c>
      <c r="O29" s="5" t="s">
        <v>323</v>
      </c>
    </row>
    <row r="30" spans="1:15" ht="43.15" customHeight="1" x14ac:dyDescent="0.35">
      <c r="A30" s="22" t="s">
        <v>338</v>
      </c>
      <c r="B30" s="49" t="s">
        <v>339</v>
      </c>
      <c r="C30" s="7" t="s">
        <v>34</v>
      </c>
      <c r="D30" s="7"/>
      <c r="E30" s="5" t="s">
        <v>32</v>
      </c>
      <c r="F30" s="5"/>
      <c r="G30" s="74" t="s">
        <v>464</v>
      </c>
      <c r="H30" s="7" t="s">
        <v>211</v>
      </c>
      <c r="I30" s="7">
        <v>20</v>
      </c>
      <c r="J30" s="7"/>
      <c r="K30" s="7"/>
      <c r="L30" s="7"/>
      <c r="M30" s="7" t="s">
        <v>67</v>
      </c>
      <c r="N30" s="5" t="s">
        <v>314</v>
      </c>
      <c r="O30" s="5" t="s">
        <v>323</v>
      </c>
    </row>
    <row r="31" spans="1:15" ht="43.15" customHeight="1" x14ac:dyDescent="0.35">
      <c r="A31" s="22">
        <v>4</v>
      </c>
      <c r="B31" s="48" t="s">
        <v>340</v>
      </c>
      <c r="C31" s="7" t="s">
        <v>33</v>
      </c>
      <c r="D31" s="59">
        <v>6</v>
      </c>
      <c r="E31" s="5" t="s">
        <v>32</v>
      </c>
      <c r="F31" s="5"/>
      <c r="G31" s="73" t="s">
        <v>465</v>
      </c>
      <c r="H31" s="7"/>
      <c r="I31" s="7"/>
      <c r="J31" s="7"/>
      <c r="K31" s="7"/>
      <c r="L31" s="7"/>
      <c r="M31" s="7" t="s">
        <v>67</v>
      </c>
      <c r="N31" s="5" t="s">
        <v>314</v>
      </c>
      <c r="O31" s="5" t="s">
        <v>323</v>
      </c>
    </row>
    <row r="32" spans="1:15" ht="43.15" customHeight="1" x14ac:dyDescent="0.35">
      <c r="A32" s="22" t="s">
        <v>341</v>
      </c>
      <c r="B32" s="49" t="s">
        <v>342</v>
      </c>
      <c r="C32" s="7" t="s">
        <v>34</v>
      </c>
      <c r="D32" s="7"/>
      <c r="E32" s="5" t="s">
        <v>32</v>
      </c>
      <c r="F32" s="5"/>
      <c r="G32" s="74" t="s">
        <v>466</v>
      </c>
      <c r="H32" s="7" t="s">
        <v>211</v>
      </c>
      <c r="I32" s="7">
        <v>20</v>
      </c>
      <c r="J32" s="7"/>
      <c r="K32" s="7"/>
      <c r="L32" s="7" t="s">
        <v>332</v>
      </c>
      <c r="M32" s="7" t="s">
        <v>67</v>
      </c>
      <c r="N32" s="5" t="s">
        <v>314</v>
      </c>
      <c r="O32" s="5" t="s">
        <v>323</v>
      </c>
    </row>
    <row r="33" spans="1:15" ht="43.15" customHeight="1" x14ac:dyDescent="0.35">
      <c r="A33" s="22" t="s">
        <v>343</v>
      </c>
      <c r="B33" s="47" t="s">
        <v>344</v>
      </c>
      <c r="C33" s="7" t="s">
        <v>34</v>
      </c>
      <c r="D33" s="7"/>
      <c r="E33" s="5" t="s">
        <v>32</v>
      </c>
      <c r="F33" s="5"/>
      <c r="G33" s="75" t="s">
        <v>467</v>
      </c>
      <c r="H33" s="7" t="s">
        <v>211</v>
      </c>
      <c r="I33" s="7">
        <v>20</v>
      </c>
      <c r="J33" s="7"/>
      <c r="K33" s="7"/>
      <c r="L33" s="7"/>
      <c r="M33" s="7" t="s">
        <v>67</v>
      </c>
      <c r="N33" s="5" t="s">
        <v>314</v>
      </c>
      <c r="O33" s="5" t="s">
        <v>323</v>
      </c>
    </row>
    <row r="34" spans="1:15" ht="43.15" customHeight="1" x14ac:dyDescent="0.35">
      <c r="A34" s="22">
        <v>5</v>
      </c>
      <c r="B34" s="48" t="s">
        <v>345</v>
      </c>
      <c r="C34" s="7" t="s">
        <v>33</v>
      </c>
      <c r="D34" s="59">
        <v>6</v>
      </c>
      <c r="E34" s="5" t="s">
        <v>32</v>
      </c>
      <c r="F34" s="5"/>
      <c r="G34" s="73" t="s">
        <v>468</v>
      </c>
      <c r="H34" s="7"/>
      <c r="I34" s="7"/>
      <c r="J34" s="7"/>
      <c r="K34" s="7"/>
      <c r="L34" s="7"/>
      <c r="M34" s="7"/>
      <c r="N34" s="5"/>
      <c r="O34" s="5"/>
    </row>
    <row r="35" spans="1:15" ht="43.15" customHeight="1" x14ac:dyDescent="0.35">
      <c r="A35" s="22" t="s">
        <v>346</v>
      </c>
      <c r="B35" s="49" t="s">
        <v>347</v>
      </c>
      <c r="C35" s="7" t="s">
        <v>34</v>
      </c>
      <c r="D35" s="7"/>
      <c r="E35" s="5" t="s">
        <v>32</v>
      </c>
      <c r="F35" s="5"/>
      <c r="G35" s="74" t="s">
        <v>469</v>
      </c>
      <c r="H35" s="7" t="s">
        <v>227</v>
      </c>
      <c r="I35" s="7">
        <v>40</v>
      </c>
      <c r="J35" s="7"/>
      <c r="K35" s="7"/>
      <c r="L35" s="7"/>
      <c r="M35" s="7"/>
      <c r="N35" s="5"/>
      <c r="O35" s="5"/>
    </row>
    <row r="36" spans="1:15" ht="43.15" customHeight="1" x14ac:dyDescent="0.35">
      <c r="A36" s="22" t="s">
        <v>348</v>
      </c>
      <c r="B36" s="71" t="s">
        <v>349</v>
      </c>
      <c r="C36" s="7" t="s">
        <v>34</v>
      </c>
      <c r="D36" s="7"/>
      <c r="E36" s="5" t="s">
        <v>32</v>
      </c>
      <c r="F36" s="5"/>
      <c r="G36" s="74" t="s">
        <v>470</v>
      </c>
      <c r="H36" s="7" t="s">
        <v>228</v>
      </c>
      <c r="I36" s="50">
        <v>25</v>
      </c>
      <c r="J36" s="7"/>
      <c r="K36" s="7"/>
      <c r="L36" s="7"/>
      <c r="M36" s="7"/>
      <c r="N36" s="5"/>
      <c r="O36" s="5"/>
    </row>
    <row r="37" spans="1:15" ht="43.15" customHeight="1" x14ac:dyDescent="0.35">
      <c r="A37" s="22" t="s">
        <v>350</v>
      </c>
      <c r="B37" s="49" t="s">
        <v>351</v>
      </c>
      <c r="C37" s="7" t="s">
        <v>34</v>
      </c>
      <c r="D37" s="7"/>
      <c r="E37" s="5" t="s">
        <v>32</v>
      </c>
      <c r="F37" s="5"/>
      <c r="G37" s="74" t="s">
        <v>471</v>
      </c>
      <c r="H37" s="7" t="s">
        <v>211</v>
      </c>
      <c r="I37" s="7">
        <v>20</v>
      </c>
      <c r="J37" s="7"/>
      <c r="K37" s="7"/>
      <c r="L37" s="7"/>
      <c r="M37" s="7"/>
      <c r="N37" s="5"/>
      <c r="O37" s="5"/>
    </row>
    <row r="38" spans="1:15" ht="43.15" customHeight="1" x14ac:dyDescent="0.35">
      <c r="A38" s="22" t="s">
        <v>352</v>
      </c>
      <c r="B38" s="49" t="s">
        <v>353</v>
      </c>
      <c r="C38" s="7" t="s">
        <v>34</v>
      </c>
      <c r="D38" s="7"/>
      <c r="E38" s="5" t="s">
        <v>32</v>
      </c>
      <c r="F38" s="5"/>
      <c r="G38" s="74" t="s">
        <v>472</v>
      </c>
      <c r="H38" s="7" t="s">
        <v>211</v>
      </c>
      <c r="I38" s="50">
        <v>10</v>
      </c>
      <c r="J38" s="7"/>
      <c r="K38" s="7"/>
      <c r="L38" s="7"/>
      <c r="M38" s="7"/>
      <c r="N38" s="5"/>
      <c r="O38" s="5"/>
    </row>
    <row r="39" spans="1:15" ht="43.15" customHeight="1" x14ac:dyDescent="0.35">
      <c r="A39" s="22"/>
      <c r="B39" s="49"/>
      <c r="C39" s="7"/>
      <c r="D39" s="7"/>
      <c r="E39" s="5"/>
      <c r="F39" s="5"/>
      <c r="G39" s="5"/>
      <c r="H39" s="7"/>
      <c r="I39" s="50"/>
      <c r="J39" s="7"/>
      <c r="K39" s="7"/>
      <c r="L39" s="7"/>
      <c r="M39" s="7"/>
      <c r="N39" s="5"/>
      <c r="O39" s="5"/>
    </row>
    <row r="40" spans="1:15" ht="43.15" customHeight="1" x14ac:dyDescent="0.35">
      <c r="A40" s="22"/>
      <c r="B40" s="51"/>
      <c r="C40" s="7"/>
      <c r="D40" s="7"/>
      <c r="E40" s="5"/>
      <c r="F40" s="5"/>
      <c r="G40" s="5"/>
      <c r="H40" s="7"/>
      <c r="I40" s="7"/>
      <c r="J40" s="7"/>
      <c r="K40" s="7"/>
      <c r="L40" s="7"/>
      <c r="M40" s="7"/>
      <c r="N40" s="5"/>
      <c r="O40" s="5"/>
    </row>
    <row r="41" spans="1:15" ht="43.15" customHeight="1" x14ac:dyDescent="0.35">
      <c r="A41" s="22"/>
      <c r="B41" s="52" t="s">
        <v>354</v>
      </c>
      <c r="C41" s="7"/>
      <c r="D41" s="7"/>
      <c r="E41" s="5" t="s">
        <v>77</v>
      </c>
      <c r="F41" s="5"/>
      <c r="G41" s="5"/>
      <c r="H41" s="7"/>
      <c r="I41" s="7"/>
      <c r="J41" s="7"/>
      <c r="K41" s="7"/>
      <c r="L41" s="7"/>
      <c r="M41" s="7"/>
      <c r="N41" s="5"/>
      <c r="O41" s="5"/>
    </row>
    <row r="42" spans="1:15" ht="43.15" customHeight="1" x14ac:dyDescent="0.35">
      <c r="A42" s="83" t="s">
        <v>520</v>
      </c>
      <c r="B42" s="24" t="s">
        <v>355</v>
      </c>
      <c r="C42" s="5"/>
      <c r="D42" s="5"/>
      <c r="E42" s="5" t="s">
        <v>77</v>
      </c>
      <c r="F42" s="5"/>
      <c r="G42" s="80" t="s">
        <v>356</v>
      </c>
      <c r="H42" s="7"/>
      <c r="I42" s="7"/>
      <c r="J42" s="7"/>
      <c r="K42" s="7"/>
      <c r="L42" s="7"/>
      <c r="M42" s="7"/>
      <c r="N42" s="5"/>
      <c r="O42" s="5"/>
    </row>
    <row r="43" spans="1:15" ht="43.15" customHeight="1" x14ac:dyDescent="0.35">
      <c r="A43" s="22"/>
      <c r="B43" s="24" t="s">
        <v>357</v>
      </c>
      <c r="C43" s="5"/>
      <c r="D43" s="5"/>
      <c r="E43" s="5" t="s">
        <v>77</v>
      </c>
      <c r="F43" s="5"/>
      <c r="G43" s="80" t="s">
        <v>358</v>
      </c>
      <c r="H43" s="7"/>
      <c r="I43" s="7"/>
      <c r="J43" s="7"/>
      <c r="K43" s="7"/>
      <c r="L43" s="7"/>
      <c r="M43" s="7"/>
      <c r="N43" s="5"/>
      <c r="O43" s="5"/>
    </row>
    <row r="44" spans="1:15" ht="43.15" customHeight="1" x14ac:dyDescent="0.45">
      <c r="A44" s="23"/>
      <c r="B44" s="24" t="s">
        <v>366</v>
      </c>
      <c r="C44" s="24"/>
      <c r="D44" s="24"/>
      <c r="E44" s="24" t="s">
        <v>77</v>
      </c>
      <c r="F44" s="24"/>
      <c r="G44" s="81" t="s">
        <v>367</v>
      </c>
      <c r="H44" s="11"/>
      <c r="I44" s="7"/>
      <c r="J44" s="7"/>
      <c r="K44" s="7"/>
      <c r="L44" s="7"/>
      <c r="M44" s="7"/>
      <c r="N44" s="8"/>
      <c r="O44" s="8"/>
    </row>
    <row r="45" spans="1:15" ht="43.15" customHeight="1" x14ac:dyDescent="0.45">
      <c r="A45" s="23"/>
      <c r="B45" s="24" t="s">
        <v>368</v>
      </c>
      <c r="C45" s="24"/>
      <c r="D45" s="24"/>
      <c r="E45" s="24" t="s">
        <v>77</v>
      </c>
      <c r="F45" s="24"/>
      <c r="G45" s="81" t="s">
        <v>369</v>
      </c>
      <c r="H45" s="11"/>
      <c r="I45" s="7"/>
      <c r="J45" s="7"/>
      <c r="K45" s="7"/>
      <c r="L45" s="7"/>
      <c r="M45" s="7"/>
      <c r="N45" s="8"/>
      <c r="O45" s="8"/>
    </row>
    <row r="46" spans="1:15" ht="43.15" customHeight="1" x14ac:dyDescent="0.45">
      <c r="A46" s="84" t="s">
        <v>521</v>
      </c>
      <c r="B46" s="69" t="s">
        <v>439</v>
      </c>
      <c r="C46" s="5"/>
      <c r="D46" s="5"/>
      <c r="E46" s="5" t="s">
        <v>77</v>
      </c>
      <c r="F46" s="5"/>
      <c r="G46" s="82" t="s">
        <v>522</v>
      </c>
      <c r="H46" s="11"/>
      <c r="I46" s="7"/>
      <c r="J46" s="7"/>
      <c r="K46" s="7"/>
      <c r="L46" s="7"/>
      <c r="M46" s="7"/>
      <c r="N46" s="8"/>
      <c r="O46" s="8"/>
    </row>
    <row r="47" spans="1:15" ht="43.15" customHeight="1" x14ac:dyDescent="0.45">
      <c r="A47" s="23"/>
      <c r="B47" s="53" t="s">
        <v>440</v>
      </c>
      <c r="C47" s="5"/>
      <c r="D47" s="5"/>
      <c r="E47" s="5" t="s">
        <v>77</v>
      </c>
      <c r="F47" s="5"/>
      <c r="G47" s="80" t="s">
        <v>523</v>
      </c>
      <c r="H47" s="11"/>
      <c r="I47" s="7"/>
      <c r="J47" s="7"/>
      <c r="K47" s="7"/>
      <c r="L47" s="7"/>
      <c r="M47" s="7"/>
      <c r="N47" s="8"/>
      <c r="O47" s="8"/>
    </row>
    <row r="48" spans="1:15" ht="43.15" customHeight="1" x14ac:dyDescent="0.45">
      <c r="A48" s="23"/>
      <c r="B48" s="68"/>
      <c r="C48" s="69"/>
      <c r="D48" s="69"/>
      <c r="E48" s="69"/>
      <c r="F48" s="5"/>
      <c r="G48" s="5"/>
      <c r="H48" s="11"/>
      <c r="I48" s="7"/>
      <c r="J48" s="7"/>
      <c r="K48" s="7"/>
      <c r="L48" s="7"/>
      <c r="M48" s="7"/>
      <c r="N48" s="8"/>
      <c r="O48" s="8"/>
    </row>
    <row r="49" spans="1:15" ht="43.15" customHeight="1" x14ac:dyDescent="0.45">
      <c r="A49" s="23"/>
      <c r="B49" s="25"/>
      <c r="C49" s="7"/>
      <c r="D49" s="11"/>
      <c r="E49" s="8"/>
      <c r="F49" s="8"/>
      <c r="G49" s="8"/>
      <c r="H49" s="11"/>
      <c r="I49" s="13"/>
      <c r="J49" s="13"/>
      <c r="K49" s="7"/>
      <c r="L49" s="7"/>
      <c r="M49" s="7"/>
      <c r="N49" s="8"/>
      <c r="O49" s="8"/>
    </row>
    <row r="50" spans="1:15" ht="43.15" customHeight="1" x14ac:dyDescent="0.45">
      <c r="A50" s="23"/>
      <c r="B50" s="25"/>
      <c r="C50" s="7"/>
      <c r="D50" s="11"/>
      <c r="E50" s="8"/>
      <c r="F50" s="8"/>
      <c r="G50" s="8"/>
      <c r="H50" s="11"/>
      <c r="I50" s="7"/>
      <c r="J50" s="7"/>
      <c r="K50" s="7"/>
      <c r="L50" s="7"/>
      <c r="M50" s="7"/>
      <c r="N50" s="8"/>
      <c r="O50" s="8"/>
    </row>
  </sheetData>
  <sheetProtection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749 D46:E749 G48:G50 H41:N50 G51:N749">
    <cfRule type="expression" dxfId="373" priority="10">
      <formula>$C1="Option"</formula>
    </cfRule>
  </conditionalFormatting>
  <conditionalFormatting sqref="A19:A39 I25:N33 H25:H38 I34:O38 C39:G39 H39:O50 A51:O749">
    <cfRule type="expression" dxfId="372" priority="116">
      <formula>$F19="Modification"</formula>
    </cfRule>
    <cfRule type="expression" dxfId="371" priority="117">
      <formula>$F19="Création"</formula>
    </cfRule>
  </conditionalFormatting>
  <conditionalFormatting sqref="A41:A47 A48:G50">
    <cfRule type="expression" dxfId="370" priority="11">
      <formula>$F41="Fermeture"</formula>
    </cfRule>
    <cfRule type="expression" dxfId="369" priority="12">
      <formula>$F41="Modification"</formula>
    </cfRule>
    <cfRule type="expression" dxfId="368" priority="13">
      <formula>$F41="Création"</formula>
    </cfRule>
  </conditionalFormatting>
  <conditionalFormatting sqref="A13:F16">
    <cfRule type="expression" dxfId="367" priority="50">
      <formula>$F13="Fermeture"</formula>
    </cfRule>
    <cfRule type="expression" dxfId="366" priority="51">
      <formula>$F13="Modification"</formula>
    </cfRule>
    <cfRule type="expression" dxfId="365" priority="52">
      <formula>$F13="Création"</formula>
    </cfRule>
  </conditionalFormatting>
  <conditionalFormatting sqref="A1:O9 A10:E10 K10:O11 A11:D11 A12:O12 G13 J13:O13 K14:O16 G15 A17:O18">
    <cfRule type="expression" dxfId="364" priority="175">
      <formula>$F1="Modification"</formula>
    </cfRule>
    <cfRule type="expression" dxfId="363" priority="176">
      <formula>$F1="Création"</formula>
    </cfRule>
  </conditionalFormatting>
  <conditionalFormatting sqref="A1:O9 K10:O11 A12:O12 J13:O13 K14:O16 A17:O18 A10:E10 A11:D11 G13 G15 H39:O50 A51:O749">
    <cfRule type="expression" dxfId="362" priority="174">
      <formula>$F1="Fermeture"</formula>
    </cfRule>
  </conditionalFormatting>
  <conditionalFormatting sqref="B41:B43">
    <cfRule type="expression" dxfId="361" priority="18">
      <formula>$F41="Fermeture"</formula>
    </cfRule>
    <cfRule type="expression" dxfId="360" priority="19">
      <formula>$F41="Modification"</formula>
    </cfRule>
    <cfRule type="expression" dxfId="359" priority="20">
      <formula>$F41="Création"</formula>
    </cfRule>
  </conditionalFormatting>
  <conditionalFormatting sqref="C42:F43">
    <cfRule type="expression" dxfId="358" priority="21">
      <formula>$F42="Fermeture"</formula>
    </cfRule>
    <cfRule type="expression" dxfId="357" priority="22">
      <formula>$F42="Modification"</formula>
    </cfRule>
    <cfRule type="expression" dxfId="356" priority="23">
      <formula>$F42="Création"</formula>
    </cfRule>
  </conditionalFormatting>
  <conditionalFormatting sqref="C46:F47">
    <cfRule type="expression" dxfId="355" priority="15">
      <formula>$F46="Fermeture"</formula>
    </cfRule>
    <cfRule type="expression" dxfId="354" priority="16">
      <formula>$F46="Modification"</formula>
    </cfRule>
    <cfRule type="expression" dxfId="353" priority="17">
      <formula>$F46="Création"</formula>
    </cfRule>
  </conditionalFormatting>
  <conditionalFormatting sqref="C39:G39 I25:N33 I34:O38 H25:H38 A19:A39">
    <cfRule type="expression" dxfId="352" priority="115">
      <formula>$F19="Fermeture"</formula>
    </cfRule>
  </conditionalFormatting>
  <conditionalFormatting sqref="C41:G41">
    <cfRule type="expression" dxfId="351" priority="69">
      <formula>$F41="Fermeture"</formula>
    </cfRule>
    <cfRule type="expression" dxfId="350" priority="70">
      <formula>$F41="Modification"</formula>
    </cfRule>
    <cfRule type="expression" dxfId="349" priority="71">
      <formula>$F41="Création"</formula>
    </cfRule>
  </conditionalFormatting>
  <conditionalFormatting sqref="D1:E16">
    <cfRule type="expression" dxfId="348" priority="49">
      <formula>$C1="Option"</formula>
    </cfRule>
  </conditionalFormatting>
  <conditionalFormatting sqref="D17:E41">
    <cfRule type="expression" dxfId="347" priority="72">
      <formula>$C17="Option"</formula>
    </cfRule>
  </conditionalFormatting>
  <conditionalFormatting sqref="D42:E43">
    <cfRule type="expression" dxfId="346" priority="24">
      <formula>$C42="Option"</formula>
    </cfRule>
  </conditionalFormatting>
  <conditionalFormatting sqref="G19:G21">
    <cfRule type="expression" dxfId="345" priority="37">
      <formula>$C19="Option"</formula>
    </cfRule>
    <cfRule type="expression" dxfId="344" priority="38">
      <formula>$F19="Fermeture"</formula>
    </cfRule>
    <cfRule type="expression" dxfId="343" priority="39">
      <formula>$F19="Modification"</formula>
    </cfRule>
    <cfRule type="expression" dxfId="342" priority="40">
      <formula>$F19="Création"</formula>
    </cfRule>
  </conditionalFormatting>
  <conditionalFormatting sqref="G23:G24">
    <cfRule type="expression" dxfId="341" priority="33">
      <formula>$C23="Option"</formula>
    </cfRule>
    <cfRule type="expression" dxfId="340" priority="34">
      <formula>$F23="Fermeture"</formula>
    </cfRule>
    <cfRule type="expression" dxfId="339" priority="35">
      <formula>$F23="Modification"</formula>
    </cfRule>
    <cfRule type="expression" dxfId="338" priority="36">
      <formula>$F23="Création"</formula>
    </cfRule>
  </conditionalFormatting>
  <conditionalFormatting sqref="G26:G27">
    <cfRule type="expression" dxfId="337" priority="29">
      <formula>$C26="Option"</formula>
    </cfRule>
    <cfRule type="expression" dxfId="336" priority="30">
      <formula>$F26="Fermeture"</formula>
    </cfRule>
    <cfRule type="expression" dxfId="335" priority="31">
      <formula>$F26="Modification"</formula>
    </cfRule>
    <cfRule type="expression" dxfId="334" priority="32">
      <formula>$F26="Création"</formula>
    </cfRule>
  </conditionalFormatting>
  <conditionalFormatting sqref="G30:G32">
    <cfRule type="expression" dxfId="333" priority="25">
      <formula>$C30="Option"</formula>
    </cfRule>
    <cfRule type="expression" dxfId="332" priority="26">
      <formula>$F30="Fermeture"</formula>
    </cfRule>
    <cfRule type="expression" dxfId="331" priority="27">
      <formula>$F30="Modification"</formula>
    </cfRule>
    <cfRule type="expression" dxfId="330" priority="28">
      <formula>$F30="Création"</formula>
    </cfRule>
  </conditionalFormatting>
  <conditionalFormatting sqref="G34:G38">
    <cfRule type="expression" dxfId="329" priority="41">
      <formula>$C34="Option"</formula>
    </cfRule>
    <cfRule type="expression" dxfId="328" priority="42">
      <formula>$F34="Fermeture"</formula>
    </cfRule>
    <cfRule type="expression" dxfId="327" priority="43">
      <formula>$F34="Modification"</formula>
    </cfRule>
    <cfRule type="expression" dxfId="326" priority="44">
      <formula>$F34="Création"</formula>
    </cfRule>
  </conditionalFormatting>
  <conditionalFormatting sqref="G41">
    <cfRule type="expression" dxfId="325" priority="68">
      <formula>$C41="Option"</formula>
    </cfRule>
  </conditionalFormatting>
  <conditionalFormatting sqref="G1:N12 G17:N18 G13:G16 J13:N16">
    <cfRule type="expression" dxfId="324" priority="45">
      <formula>$C1="Option"</formula>
    </cfRule>
  </conditionalFormatting>
  <conditionalFormatting sqref="G39:N40">
    <cfRule type="expression" dxfId="323" priority="111">
      <formula>$C39="Option"</formula>
    </cfRule>
  </conditionalFormatting>
  <conditionalFormatting sqref="H19:N23 C19:F38 H24:L24 N24">
    <cfRule type="expression" dxfId="322" priority="78">
      <formula>$F19="Fermeture"</formula>
    </cfRule>
    <cfRule type="expression" dxfId="321" priority="79">
      <formula>$F19="Modification"</formula>
    </cfRule>
    <cfRule type="expression" dxfId="320" priority="80">
      <formula>$F19="Création"</formula>
    </cfRule>
  </conditionalFormatting>
  <conditionalFormatting sqref="H19:N23 H25:N38 H24:L24 N24">
    <cfRule type="expression" dxfId="319" priority="76">
      <formula>$C19="Option"</formula>
    </cfRule>
  </conditionalFormatting>
  <conditionalFormatting sqref="A40:G40">
    <cfRule type="expression" dxfId="318" priority="161">
      <formula>$F40="Modification"</formula>
    </cfRule>
    <cfRule type="expression" dxfId="317" priority="162">
      <formula>$F40="Création"</formula>
    </cfRule>
  </conditionalFormatting>
  <conditionalFormatting sqref="A40:G40">
    <cfRule type="expression" dxfId="316" priority="160">
      <formula>$F40="Fermeture"</formula>
    </cfRule>
  </conditionalFormatting>
  <conditionalFormatting sqref="J14:J16">
    <cfRule type="expression" dxfId="315" priority="46">
      <formula>$F14="Fermeture"</formula>
    </cfRule>
    <cfRule type="expression" dxfId="314" priority="47">
      <formula>$F14="Modification"</formula>
    </cfRule>
    <cfRule type="expression" dxfId="313" priority="48">
      <formula>$F14="Création"</formula>
    </cfRule>
  </conditionalFormatting>
  <conditionalFormatting sqref="N1:N749">
    <cfRule type="expression" dxfId="312" priority="77">
      <formula>$M1="Porteuse"</formula>
    </cfRule>
  </conditionalFormatting>
  <conditionalFormatting sqref="O19:O33">
    <cfRule type="expression" dxfId="311" priority="81">
      <formula>$F19="Fermeture"</formula>
    </cfRule>
    <cfRule type="expression" dxfId="310" priority="82">
      <formula>$F19="Modification"</formula>
    </cfRule>
    <cfRule type="expression" dxfId="309" priority="83">
      <formula>$F19="Création"</formula>
    </cfRule>
  </conditionalFormatting>
  <conditionalFormatting sqref="M24">
    <cfRule type="expression" dxfId="308" priority="8">
      <formula>$F24="Modification"</formula>
    </cfRule>
    <cfRule type="expression" dxfId="307" priority="9">
      <formula>$F24="Création"</formula>
    </cfRule>
  </conditionalFormatting>
  <conditionalFormatting sqref="M24">
    <cfRule type="expression" dxfId="306" priority="7">
      <formula>$F24="Fermeture"</formula>
    </cfRule>
  </conditionalFormatting>
  <conditionalFormatting sqref="M24">
    <cfRule type="expression" dxfId="305" priority="5">
      <formula>$C24="Option"</formula>
    </cfRule>
  </conditionalFormatting>
  <conditionalFormatting sqref="M24">
    <cfRule type="expression" dxfId="304" priority="6">
      <formula>$M24="Porteuse"</formula>
    </cfRule>
  </conditionalFormatting>
  <conditionalFormatting sqref="H13 H15">
    <cfRule type="expression" dxfId="303" priority="3">
      <formula>$F13="Modification"</formula>
    </cfRule>
    <cfRule type="expression" dxfId="302" priority="4">
      <formula>$F13="Création"</formula>
    </cfRule>
  </conditionalFormatting>
  <conditionalFormatting sqref="H13 H15">
    <cfRule type="expression" dxfId="301" priority="2">
      <formula>$F13="Fermeture"</formula>
    </cfRule>
  </conditionalFormatting>
  <conditionalFormatting sqref="H13:I16">
    <cfRule type="expression" dxfId="300" priority="1">
      <formula>$C13="Option"</formula>
    </cfRule>
  </conditionalFormatting>
  <dataValidations count="6">
    <dataValidation type="list" allowBlank="1" showInputMessage="1" showErrorMessage="1" sqref="F19:F50" xr:uid="{30697DA2-C6C6-4315-945B-9E629C0E14C5}">
      <formula1>List_Statut</formula1>
    </dataValidation>
    <dataValidation type="list" allowBlank="1" showInputMessage="1" showErrorMessage="1" sqref="C19:C50" xr:uid="{409539C7-ECB2-4ACC-860B-53A7F308A523}">
      <formula1>List_NatureELP</formula1>
    </dataValidation>
    <dataValidation type="list" allowBlank="1" showInputMessage="1" showErrorMessage="1" sqref="H19:H50" xr:uid="{3D487B3F-3E2C-403B-A171-598173EC3CED}">
      <formula1>List_CNU</formula1>
    </dataValidation>
    <dataValidation type="list" allowBlank="1" showInputMessage="1" showErrorMessage="1" sqref="M19:M50" xr:uid="{86F1776A-58BE-4ACE-AE8F-4770A1F73705}">
      <formula1>List_Mutualisation</formula1>
    </dataValidation>
    <dataValidation type="list" allowBlank="1" showInputMessage="1" showErrorMessage="1" sqref="E19:E50" xr:uid="{CA8A7066-FD1E-40CF-9A84-600A1E66D253}">
      <formula1>List_Type</formula1>
    </dataValidation>
    <dataValidation type="list" allowBlank="1" showInputMessage="1" showErrorMessage="1" sqref="L19:L50" xr:uid="{DC5D4F11-4567-45C8-9312-C71AB8D76E4E}">
      <formula1>"Anglais"</formula1>
    </dataValidation>
  </dataValidations>
  <pageMargins left="0.7" right="0.7" top="0.75" bottom="0.75" header="0.3" footer="0.3"/>
  <pageSetup paperSize="9" scale="2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50"/>
  <sheetViews>
    <sheetView zoomScale="60" zoomScaleNormal="60" zoomScaleSheetLayoutView="40" workbookViewId="0">
      <pane ySplit="18" topLeftCell="A22" activePane="bottomLeft" state="frozen"/>
      <selection activeCell="E17" sqref="E17"/>
      <selection pane="bottomLeft" activeCell="E17" sqref="E17"/>
    </sheetView>
  </sheetViews>
  <sheetFormatPr baseColWidth="10" defaultRowHeight="14.5" x14ac:dyDescent="0.35"/>
  <cols>
    <col min="1" max="1" width="39" style="54"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9.81640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453125" customWidth="1"/>
  </cols>
  <sheetData>
    <row r="1" spans="1:19" x14ac:dyDescent="0.35">
      <c r="A1" s="158"/>
      <c r="B1" s="158"/>
      <c r="C1" s="158"/>
      <c r="D1" s="158"/>
      <c r="E1" s="158"/>
      <c r="F1" s="158"/>
      <c r="G1" s="158"/>
      <c r="H1" s="158"/>
      <c r="I1" s="158"/>
      <c r="J1" s="32"/>
    </row>
    <row r="2" spans="1:19" x14ac:dyDescent="0.35">
      <c r="A2" s="158"/>
      <c r="B2" s="158"/>
      <c r="C2" s="158"/>
      <c r="D2" s="158"/>
      <c r="E2" s="158"/>
      <c r="F2" s="158"/>
      <c r="G2" s="158"/>
      <c r="H2" s="158"/>
      <c r="I2" s="158"/>
      <c r="J2" s="32"/>
    </row>
    <row r="3" spans="1:19" x14ac:dyDescent="0.35">
      <c r="A3" s="158"/>
      <c r="B3" s="158"/>
      <c r="C3" s="158"/>
      <c r="D3" s="158"/>
      <c r="E3" s="158"/>
      <c r="F3" s="158"/>
      <c r="G3" s="158"/>
      <c r="H3" s="158"/>
      <c r="I3" s="158"/>
      <c r="J3" s="32"/>
    </row>
    <row r="4" spans="1:19" x14ac:dyDescent="0.35">
      <c r="A4" s="158"/>
      <c r="B4" s="158"/>
      <c r="C4" s="158"/>
      <c r="D4" s="158"/>
      <c r="E4" s="158"/>
      <c r="F4" s="158"/>
      <c r="G4" s="158"/>
      <c r="H4" s="158"/>
      <c r="I4" s="158"/>
      <c r="J4" s="32"/>
    </row>
    <row r="5" spans="1:19" x14ac:dyDescent="0.35">
      <c r="A5" s="158"/>
      <c r="B5" s="158"/>
      <c r="C5" s="158"/>
      <c r="D5" s="158"/>
      <c r="E5" s="158"/>
      <c r="F5" s="158"/>
      <c r="G5" s="158"/>
      <c r="H5" s="158"/>
      <c r="I5" s="158"/>
      <c r="J5" s="32"/>
    </row>
    <row r="6" spans="1:19" x14ac:dyDescent="0.35">
      <c r="A6" s="158"/>
      <c r="B6" s="158"/>
      <c r="C6" s="158"/>
      <c r="D6" s="158"/>
      <c r="E6" s="158"/>
      <c r="F6" s="158"/>
      <c r="G6" s="158"/>
      <c r="H6" s="158"/>
      <c r="I6" s="158"/>
      <c r="J6" s="32"/>
    </row>
    <row r="7" spans="1:19" ht="14.5" customHeight="1" x14ac:dyDescent="0.35">
      <c r="A7" s="187" t="s">
        <v>204</v>
      </c>
      <c r="B7" s="186" t="str">
        <f>'Fiche Générale'!B2</f>
        <v>IAE</v>
      </c>
      <c r="C7" s="142" t="s">
        <v>68</v>
      </c>
      <c r="D7" s="142"/>
      <c r="E7" s="184" t="str">
        <f>'Fiche Générale'!B3</f>
        <v>Management Sectoriel</v>
      </c>
      <c r="F7" s="185"/>
      <c r="G7" s="142" t="s">
        <v>202</v>
      </c>
      <c r="H7" s="186" t="str">
        <f>'Fiche Générale'!B4</f>
        <v>GMSEC24 - 400/500</v>
      </c>
      <c r="I7" s="186"/>
      <c r="J7" s="33"/>
      <c r="K7" s="20"/>
    </row>
    <row r="8" spans="1:19" ht="14.5" customHeight="1" x14ac:dyDescent="0.35">
      <c r="A8" s="188"/>
      <c r="B8" s="186"/>
      <c r="C8" s="142"/>
      <c r="D8" s="142"/>
      <c r="E8" s="184"/>
      <c r="F8" s="185"/>
      <c r="G8" s="142"/>
      <c r="H8" s="186"/>
      <c r="I8" s="186"/>
      <c r="J8" s="33"/>
      <c r="K8" s="20"/>
    </row>
    <row r="9" spans="1:19" ht="14.5" customHeight="1" x14ac:dyDescent="0.35">
      <c r="A9" s="188"/>
      <c r="B9" s="186"/>
      <c r="C9" s="142"/>
      <c r="D9" s="142"/>
      <c r="E9" s="184"/>
      <c r="F9" s="185"/>
      <c r="G9" s="142"/>
      <c r="H9" s="186"/>
      <c r="I9" s="186"/>
      <c r="J9" s="33"/>
      <c r="K9" s="20"/>
    </row>
    <row r="10" spans="1:19" ht="14.5" customHeight="1" x14ac:dyDescent="0.35">
      <c r="A10" s="188"/>
      <c r="B10" s="186"/>
      <c r="C10" s="143" t="s">
        <v>69</v>
      </c>
      <c r="D10" s="143"/>
      <c r="E10" s="150" t="str">
        <f>'Fiche Générale'!A12</f>
        <v>Management de l'Art et de la Culture</v>
      </c>
      <c r="F10" s="151"/>
      <c r="G10" s="151"/>
      <c r="H10" s="151"/>
      <c r="I10" s="152"/>
      <c r="J10" s="34"/>
      <c r="K10" s="20"/>
    </row>
    <row r="11" spans="1:19" ht="14.5" customHeight="1" x14ac:dyDescent="0.35">
      <c r="A11" s="189"/>
      <c r="B11" s="186"/>
      <c r="C11" s="143"/>
      <c r="D11" s="143"/>
      <c r="E11" s="153"/>
      <c r="F11" s="154"/>
      <c r="G11" s="154"/>
      <c r="H11" s="154"/>
      <c r="I11" s="155"/>
      <c r="J11" s="34"/>
      <c r="K11" s="20"/>
    </row>
    <row r="12" spans="1:19" x14ac:dyDescent="0.35">
      <c r="C12" s="15"/>
      <c r="I12" s="12"/>
      <c r="J12" s="12"/>
      <c r="M12" s="162" t="s">
        <v>47</v>
      </c>
      <c r="N12" s="163"/>
      <c r="O12" s="180"/>
      <c r="P12" s="162" t="s">
        <v>50</v>
      </c>
      <c r="Q12" s="163"/>
      <c r="R12" s="163"/>
      <c r="S12" s="180"/>
    </row>
    <row r="13" spans="1:19" x14ac:dyDescent="0.35">
      <c r="A13" s="166" t="s">
        <v>23</v>
      </c>
      <c r="B13" s="102" t="str">
        <f>'S1 Maquette'!B13:B14</f>
        <v xml:space="preserve">1ère année </v>
      </c>
      <c r="C13" s="102"/>
      <c r="D13" s="168" t="s">
        <v>25</v>
      </c>
      <c r="E13" s="170" t="str">
        <f>'S1 Maquette'!E13:F14</f>
        <v>GMSMA1-400</v>
      </c>
      <c r="F13" s="170"/>
      <c r="G13" s="170"/>
      <c r="H13" s="159" t="s">
        <v>188</v>
      </c>
      <c r="I13" s="159"/>
      <c r="J13" s="35"/>
      <c r="M13" s="164"/>
      <c r="N13" s="165"/>
      <c r="O13" s="181"/>
      <c r="P13" s="164"/>
      <c r="Q13" s="165"/>
      <c r="R13" s="165"/>
      <c r="S13" s="181"/>
    </row>
    <row r="14" spans="1:19" x14ac:dyDescent="0.35">
      <c r="A14" s="167"/>
      <c r="B14" s="102"/>
      <c r="C14" s="102"/>
      <c r="D14" s="169"/>
      <c r="E14" s="170"/>
      <c r="F14" s="170"/>
      <c r="G14" s="170"/>
      <c r="H14" s="159"/>
      <c r="I14" s="159"/>
      <c r="J14" s="35"/>
      <c r="M14" s="159" t="s">
        <v>48</v>
      </c>
      <c r="N14" s="162" t="s">
        <v>49</v>
      </c>
      <c r="O14" s="180"/>
      <c r="P14" s="158"/>
      <c r="Q14" s="171"/>
      <c r="R14" s="174"/>
      <c r="S14" s="168"/>
    </row>
    <row r="15" spans="1:19" x14ac:dyDescent="0.35">
      <c r="A15" s="166" t="s">
        <v>24</v>
      </c>
      <c r="B15" s="104" t="str">
        <f>'S1 Maquette'!B15:B16</f>
        <v>Semestre 1</v>
      </c>
      <c r="C15" s="105"/>
      <c r="D15" s="168" t="s">
        <v>55</v>
      </c>
      <c r="E15" s="170" t="str">
        <f>'S1 Maquette'!E15:F16</f>
        <v>GMS1SMA</v>
      </c>
      <c r="F15" s="170"/>
      <c r="G15" s="170"/>
      <c r="H15" s="176" t="str">
        <f>'Fiche Générale'!B5</f>
        <v>Session Unique</v>
      </c>
      <c r="I15" s="177"/>
      <c r="J15" s="36"/>
      <c r="M15" s="159"/>
      <c r="N15" s="182"/>
      <c r="O15" s="183"/>
      <c r="P15" s="158"/>
      <c r="Q15" s="172"/>
      <c r="R15" s="174"/>
      <c r="S15" s="175"/>
    </row>
    <row r="16" spans="1:19" x14ac:dyDescent="0.35">
      <c r="A16" s="167"/>
      <c r="B16" s="107"/>
      <c r="C16" s="108"/>
      <c r="D16" s="169"/>
      <c r="E16" s="170"/>
      <c r="F16" s="170"/>
      <c r="G16" s="170"/>
      <c r="H16" s="178"/>
      <c r="I16" s="179"/>
      <c r="J16" s="36"/>
      <c r="M16" s="159"/>
      <c r="N16" s="182"/>
      <c r="O16" s="183"/>
      <c r="P16" s="158"/>
      <c r="Q16" s="172"/>
      <c r="R16" s="174"/>
      <c r="S16" s="175"/>
    </row>
    <row r="17" spans="1:20" x14ac:dyDescent="0.35">
      <c r="L17" s="16"/>
      <c r="M17" s="159"/>
      <c r="N17" s="164"/>
      <c r="O17" s="181"/>
      <c r="P17" s="158"/>
      <c r="Q17" s="173"/>
      <c r="R17" s="174"/>
      <c r="S17" s="169"/>
    </row>
    <row r="18" spans="1:20" ht="59.5" customHeight="1" x14ac:dyDescent="0.35">
      <c r="A18" s="55" t="s">
        <v>36</v>
      </c>
      <c r="B18" s="37" t="s">
        <v>35</v>
      </c>
      <c r="C18" s="3" t="s">
        <v>26</v>
      </c>
      <c r="D18" s="87"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56" t="str">
        <f>'S1 Maquette'!B19</f>
        <v>UE 1 Interpréter l'environnement, anticiper et adapter</v>
      </c>
      <c r="B19" s="41" t="str">
        <f>'S1 Maquette'!C19</f>
        <v>UE</v>
      </c>
      <c r="C19" s="40">
        <f>'[2]S1 Maquette'!F19</f>
        <v>0</v>
      </c>
      <c r="D19" s="7"/>
      <c r="E19" s="7" t="s">
        <v>370</v>
      </c>
      <c r="F19" s="7" t="s">
        <v>370</v>
      </c>
      <c r="G19" s="7" t="s">
        <v>370</v>
      </c>
      <c r="H19" s="7" t="s">
        <v>370</v>
      </c>
      <c r="I19" s="38" t="s">
        <v>371</v>
      </c>
      <c r="J19" s="38"/>
      <c r="K19" s="38" t="s">
        <v>1</v>
      </c>
      <c r="L19" s="38"/>
      <c r="M19" s="38"/>
      <c r="N19" s="38"/>
      <c r="O19" s="38"/>
      <c r="P19" s="38"/>
      <c r="Q19" s="38"/>
      <c r="R19" s="38"/>
      <c r="S19" s="7"/>
      <c r="T19" s="1"/>
    </row>
    <row r="20" spans="1:20" ht="30.65" customHeight="1" x14ac:dyDescent="0.35">
      <c r="A20" s="56" t="str">
        <f>'S1 Maquette'!B20</f>
        <v>Éthique et responsabilité sociétale des organisations</v>
      </c>
      <c r="B20" s="41" t="str">
        <f>'S1 Maquette'!C20</f>
        <v>ECUE</v>
      </c>
      <c r="C20" s="40"/>
      <c r="D20" s="7">
        <v>1</v>
      </c>
      <c r="E20" s="7" t="s">
        <v>370</v>
      </c>
      <c r="F20" s="7" t="s">
        <v>371</v>
      </c>
      <c r="G20" s="7" t="s">
        <v>370</v>
      </c>
      <c r="H20" s="7" t="s">
        <v>371</v>
      </c>
      <c r="I20" s="38" t="s">
        <v>370</v>
      </c>
      <c r="J20" s="38"/>
      <c r="K20" s="38" t="s">
        <v>1</v>
      </c>
      <c r="L20" s="38"/>
      <c r="M20" s="38">
        <v>2</v>
      </c>
      <c r="N20" s="38"/>
      <c r="O20" s="38"/>
      <c r="P20" s="38"/>
      <c r="Q20" s="38"/>
      <c r="R20" s="38"/>
      <c r="S20" s="7"/>
      <c r="T20" s="1"/>
    </row>
    <row r="21" spans="1:20" ht="30.65" customHeight="1" x14ac:dyDescent="0.35">
      <c r="A21" s="56" t="str">
        <f>'S1 Maquette'!B21</f>
        <v>Eco responsabilité managériale</v>
      </c>
      <c r="B21" s="41" t="str">
        <f>'S1 Maquette'!C21</f>
        <v>ECUE</v>
      </c>
      <c r="C21" s="40">
        <f>'[2]S1 Maquette'!F21</f>
        <v>0</v>
      </c>
      <c r="D21" s="7">
        <v>1</v>
      </c>
      <c r="E21" s="7" t="s">
        <v>370</v>
      </c>
      <c r="F21" s="7" t="s">
        <v>371</v>
      </c>
      <c r="G21" s="7" t="s">
        <v>370</v>
      </c>
      <c r="H21" s="7" t="s">
        <v>371</v>
      </c>
      <c r="I21" s="38" t="s">
        <v>370</v>
      </c>
      <c r="J21" s="38"/>
      <c r="K21" s="38" t="s">
        <v>1</v>
      </c>
      <c r="L21" s="38"/>
      <c r="M21" s="38">
        <v>2</v>
      </c>
      <c r="N21" s="38"/>
      <c r="O21" s="38"/>
      <c r="P21" s="38"/>
      <c r="Q21" s="38"/>
      <c r="R21" s="38"/>
      <c r="S21" s="7"/>
      <c r="T21" s="1"/>
    </row>
    <row r="22" spans="1:20" ht="30.65" customHeight="1" x14ac:dyDescent="0.35">
      <c r="A22" s="56" t="str">
        <f>'S1 Maquette'!B22</f>
        <v>Comportement organisationnel</v>
      </c>
      <c r="B22" s="41" t="str">
        <f>'S1 Maquette'!C22</f>
        <v>ECUE</v>
      </c>
      <c r="C22" s="40">
        <f>'[2]S1 Maquette'!F22</f>
        <v>0</v>
      </c>
      <c r="D22" s="7">
        <v>1</v>
      </c>
      <c r="E22" s="7" t="s">
        <v>370</v>
      </c>
      <c r="F22" s="7" t="s">
        <v>371</v>
      </c>
      <c r="G22" s="7" t="s">
        <v>370</v>
      </c>
      <c r="H22" s="7" t="s">
        <v>371</v>
      </c>
      <c r="I22" s="38" t="s">
        <v>370</v>
      </c>
      <c r="J22" s="38"/>
      <c r="K22" s="38" t="s">
        <v>1</v>
      </c>
      <c r="L22" s="38"/>
      <c r="M22" s="38">
        <v>2</v>
      </c>
      <c r="N22" s="38"/>
      <c r="O22" s="38"/>
      <c r="P22" s="38"/>
      <c r="Q22" s="38"/>
      <c r="R22" s="38"/>
      <c r="S22" s="7"/>
      <c r="T22" s="1"/>
    </row>
    <row r="23" spans="1:20" ht="30.65" customHeight="1" x14ac:dyDescent="0.35">
      <c r="A23" s="56" t="str">
        <f>'S1 Maquette'!B23</f>
        <v>UE2 Identifier et expliquer  les modèles de développement</v>
      </c>
      <c r="B23" s="41" t="str">
        <f>'S1 Maquette'!C23</f>
        <v>UE</v>
      </c>
      <c r="C23" s="40">
        <f>'[2]S1 Maquette'!F23</f>
        <v>0</v>
      </c>
      <c r="D23" s="7"/>
      <c r="E23" s="7" t="s">
        <v>370</v>
      </c>
      <c r="F23" s="7" t="s">
        <v>370</v>
      </c>
      <c r="G23" s="7" t="s">
        <v>370</v>
      </c>
      <c r="H23" s="7" t="s">
        <v>370</v>
      </c>
      <c r="I23" s="38" t="s">
        <v>371</v>
      </c>
      <c r="J23" s="38"/>
      <c r="K23" s="38" t="s">
        <v>1</v>
      </c>
      <c r="L23" s="38"/>
      <c r="M23" s="38"/>
      <c r="N23" s="38"/>
      <c r="O23" s="38"/>
      <c r="P23" s="38"/>
      <c r="Q23" s="38"/>
      <c r="R23" s="38"/>
      <c r="S23" s="7"/>
      <c r="T23" s="1"/>
    </row>
    <row r="24" spans="1:20" ht="30.65" customHeight="1" x14ac:dyDescent="0.35">
      <c r="A24" s="88" t="str">
        <f>'S1 Maquette'!B24</f>
        <v>Economie internationale du tourisme</v>
      </c>
      <c r="B24" s="41" t="str">
        <f>'S1 Maquette'!C24</f>
        <v>ECUE</v>
      </c>
      <c r="C24" s="5" t="s">
        <v>76</v>
      </c>
      <c r="D24" s="89">
        <v>0</v>
      </c>
      <c r="E24" s="7" t="s">
        <v>370</v>
      </c>
      <c r="F24" s="7"/>
      <c r="G24" s="7"/>
      <c r="H24" s="7"/>
      <c r="I24" s="38"/>
      <c r="J24" s="38"/>
      <c r="K24" s="38" t="s">
        <v>1</v>
      </c>
      <c r="L24" s="38"/>
      <c r="M24" s="38">
        <v>2</v>
      </c>
      <c r="N24" s="38"/>
      <c r="O24" s="38"/>
      <c r="P24" s="38"/>
      <c r="Q24" s="38"/>
      <c r="R24" s="38"/>
      <c r="S24" s="7"/>
      <c r="T24" s="1"/>
    </row>
    <row r="25" spans="1:20" ht="30.65" customHeight="1" x14ac:dyDescent="0.35">
      <c r="A25" s="56" t="str">
        <f>'S1 Maquette'!B25</f>
        <v>Fondamentaux du tourisme</v>
      </c>
      <c r="B25" s="41" t="str">
        <f>'S1 Maquette'!C25</f>
        <v>ECUE</v>
      </c>
      <c r="C25" s="40">
        <f>'[2]S1 Maquette'!F25</f>
        <v>0</v>
      </c>
      <c r="D25" s="7">
        <v>1</v>
      </c>
      <c r="E25" s="7" t="s">
        <v>370</v>
      </c>
      <c r="F25" s="7" t="s">
        <v>371</v>
      </c>
      <c r="G25" s="7" t="s">
        <v>370</v>
      </c>
      <c r="H25" s="7" t="s">
        <v>371</v>
      </c>
      <c r="I25" s="38" t="s">
        <v>370</v>
      </c>
      <c r="J25" s="38"/>
      <c r="K25" s="38" t="s">
        <v>1</v>
      </c>
      <c r="L25" s="38"/>
      <c r="M25" s="38">
        <v>2</v>
      </c>
      <c r="N25" s="38"/>
      <c r="O25" s="38"/>
      <c r="P25" s="38"/>
      <c r="Q25" s="38"/>
      <c r="R25" s="38"/>
      <c r="S25" s="7"/>
      <c r="T25" s="1"/>
    </row>
    <row r="26" spans="1:20" ht="30.65" customHeight="1" x14ac:dyDescent="0.35">
      <c r="A26" s="56" t="str">
        <f>'S1 Maquette'!B26</f>
        <v>Financial and Managerial accounting for non financial  [EN]</v>
      </c>
      <c r="B26" s="41" t="str">
        <f>'S1 Maquette'!C26</f>
        <v>ECUE</v>
      </c>
      <c r="C26" s="40">
        <f>'[2]S1 Maquette'!F26</f>
        <v>0</v>
      </c>
      <c r="D26" s="7">
        <v>1</v>
      </c>
      <c r="E26" s="7" t="s">
        <v>370</v>
      </c>
      <c r="F26" s="7" t="s">
        <v>371</v>
      </c>
      <c r="G26" s="7" t="s">
        <v>370</v>
      </c>
      <c r="H26" s="7" t="s">
        <v>371</v>
      </c>
      <c r="I26" s="38" t="s">
        <v>370</v>
      </c>
      <c r="J26" s="38"/>
      <c r="K26" s="38" t="s">
        <v>1</v>
      </c>
      <c r="L26" s="38"/>
      <c r="M26" s="38">
        <v>2</v>
      </c>
      <c r="N26" s="38"/>
      <c r="O26" s="38"/>
      <c r="P26" s="38"/>
      <c r="Q26" s="38"/>
      <c r="R26" s="38"/>
      <c r="S26" s="7"/>
      <c r="T26" s="1"/>
    </row>
    <row r="27" spans="1:20" ht="30.65" customHeight="1" x14ac:dyDescent="0.35">
      <c r="A27" s="56" t="str">
        <f>'S1 Maquette'!B27</f>
        <v>UE3 Concevoir et organiser une démarche managériale</v>
      </c>
      <c r="B27" s="41" t="str">
        <f>'S1 Maquette'!C27</f>
        <v>UE</v>
      </c>
      <c r="C27" s="40">
        <f>'[2]S1 Maquette'!F27</f>
        <v>0</v>
      </c>
      <c r="D27" s="7"/>
      <c r="E27" s="7" t="s">
        <v>370</v>
      </c>
      <c r="F27" s="7" t="s">
        <v>370</v>
      </c>
      <c r="G27" s="7" t="s">
        <v>370</v>
      </c>
      <c r="H27" s="7" t="s">
        <v>370</v>
      </c>
      <c r="I27" s="38" t="s">
        <v>371</v>
      </c>
      <c r="J27" s="38"/>
      <c r="K27" s="38" t="s">
        <v>1</v>
      </c>
      <c r="L27" s="38"/>
      <c r="M27" s="38"/>
      <c r="N27" s="38"/>
      <c r="O27" s="38"/>
      <c r="P27" s="38"/>
      <c r="Q27" s="38"/>
      <c r="R27" s="38"/>
      <c r="S27" s="7"/>
      <c r="T27" s="1"/>
    </row>
    <row r="28" spans="1:20" ht="30.65" customHeight="1" x14ac:dyDescent="0.35">
      <c r="A28" s="56" t="str">
        <f>'S1 Maquette'!B28</f>
        <v>Management des ressources humaines</v>
      </c>
      <c r="B28" s="41" t="str">
        <f>'S1 Maquette'!C28</f>
        <v>ECUE</v>
      </c>
      <c r="C28" s="40">
        <f>'[2]S1 Maquette'!F28</f>
        <v>0</v>
      </c>
      <c r="D28" s="7">
        <v>1</v>
      </c>
      <c r="E28" s="7" t="s">
        <v>370</v>
      </c>
      <c r="F28" s="7" t="s">
        <v>371</v>
      </c>
      <c r="G28" s="7" t="s">
        <v>370</v>
      </c>
      <c r="H28" s="7" t="s">
        <v>371</v>
      </c>
      <c r="I28" s="38" t="s">
        <v>370</v>
      </c>
      <c r="J28" s="38"/>
      <c r="K28" s="38" t="s">
        <v>1</v>
      </c>
      <c r="L28" s="38"/>
      <c r="M28" s="38">
        <v>2</v>
      </c>
      <c r="N28" s="38"/>
      <c r="O28" s="38"/>
      <c r="P28" s="38"/>
      <c r="Q28" s="38"/>
      <c r="R28" s="38"/>
      <c r="S28" s="7"/>
      <c r="T28" s="1"/>
    </row>
    <row r="29" spans="1:20" ht="30.65" customHeight="1" x14ac:dyDescent="0.35">
      <c r="A29" s="56" t="str">
        <f>'S1 Maquette'!B29</f>
        <v>Management de projet</v>
      </c>
      <c r="B29" s="41" t="str">
        <f>'S1 Maquette'!C29</f>
        <v>ECUE</v>
      </c>
      <c r="C29" s="40">
        <f>'[2]S1 Maquette'!F29</f>
        <v>0</v>
      </c>
      <c r="D29" s="7">
        <v>1</v>
      </c>
      <c r="E29" s="7" t="s">
        <v>370</v>
      </c>
      <c r="F29" s="7" t="s">
        <v>371</v>
      </c>
      <c r="G29" s="7" t="s">
        <v>370</v>
      </c>
      <c r="H29" s="7" t="s">
        <v>371</v>
      </c>
      <c r="I29" s="38" t="s">
        <v>370</v>
      </c>
      <c r="J29" s="38"/>
      <c r="K29" s="38" t="s">
        <v>1</v>
      </c>
      <c r="L29" s="38"/>
      <c r="M29" s="38">
        <v>2</v>
      </c>
      <c r="N29" s="38"/>
      <c r="O29" s="38"/>
      <c r="P29" s="38"/>
      <c r="Q29" s="38"/>
      <c r="R29" s="38"/>
      <c r="S29" s="7"/>
      <c r="T29" s="1"/>
    </row>
    <row r="30" spans="1:20" ht="30.65" customHeight="1" x14ac:dyDescent="0.35">
      <c r="A30" s="56" t="str">
        <f>'S1 Maquette'!B30</f>
        <v>Management interculturel</v>
      </c>
      <c r="B30" s="41" t="str">
        <f>'S1 Maquette'!C30</f>
        <v>ECUE</v>
      </c>
      <c r="C30" s="40">
        <f>'[2]S1 Maquette'!F30</f>
        <v>0</v>
      </c>
      <c r="D30" s="7">
        <v>1</v>
      </c>
      <c r="E30" s="7" t="s">
        <v>370</v>
      </c>
      <c r="F30" s="7" t="s">
        <v>371</v>
      </c>
      <c r="G30" s="7" t="s">
        <v>370</v>
      </c>
      <c r="H30" s="7" t="s">
        <v>371</v>
      </c>
      <c r="I30" s="38" t="s">
        <v>370</v>
      </c>
      <c r="J30" s="38"/>
      <c r="K30" s="38" t="s">
        <v>1</v>
      </c>
      <c r="L30" s="38"/>
      <c r="M30" s="38">
        <v>2</v>
      </c>
      <c r="N30" s="38"/>
      <c r="O30" s="38"/>
      <c r="P30" s="38"/>
      <c r="Q30" s="38"/>
      <c r="R30" s="38"/>
      <c r="S30" s="7"/>
      <c r="T30" s="1"/>
    </row>
    <row r="31" spans="1:20" ht="30.65" customHeight="1" x14ac:dyDescent="0.35">
      <c r="A31" s="56" t="str">
        <f>'S1 Maquette'!B31</f>
        <v>UE4 Analyser et discuter les données</v>
      </c>
      <c r="B31" s="41" t="str">
        <f>'S1 Maquette'!C31</f>
        <v>UE</v>
      </c>
      <c r="C31" s="40">
        <f>'[2]S1 Maquette'!F31</f>
        <v>0</v>
      </c>
      <c r="D31" s="7"/>
      <c r="E31" s="7" t="s">
        <v>370</v>
      </c>
      <c r="F31" s="7" t="s">
        <v>370</v>
      </c>
      <c r="G31" s="7" t="s">
        <v>370</v>
      </c>
      <c r="H31" s="7" t="s">
        <v>370</v>
      </c>
      <c r="I31" s="38" t="s">
        <v>371</v>
      </c>
      <c r="J31" s="38"/>
      <c r="K31" s="38" t="s">
        <v>1</v>
      </c>
      <c r="L31" s="38"/>
      <c r="M31" s="38"/>
      <c r="N31" s="38"/>
      <c r="O31" s="38"/>
      <c r="P31" s="38"/>
      <c r="Q31" s="38"/>
      <c r="R31" s="38"/>
      <c r="S31" s="7"/>
      <c r="T31" s="1"/>
    </row>
    <row r="32" spans="1:20" ht="30.65" customHeight="1" x14ac:dyDescent="0.35">
      <c r="A32" s="56" t="str">
        <f>'S1 Maquette'!B32</f>
        <v>Community Management et Trafic management/Community manager et e reputation</v>
      </c>
      <c r="B32" s="41" t="str">
        <f>'S1 Maquette'!C32</f>
        <v>ECUE</v>
      </c>
      <c r="C32" s="40">
        <f>'[2]S1 Maquette'!F32</f>
        <v>0</v>
      </c>
      <c r="D32" s="7">
        <v>1</v>
      </c>
      <c r="E32" s="7" t="s">
        <v>370</v>
      </c>
      <c r="F32" s="7" t="s">
        <v>371</v>
      </c>
      <c r="G32" s="7" t="s">
        <v>370</v>
      </c>
      <c r="H32" s="7" t="s">
        <v>371</v>
      </c>
      <c r="I32" s="38" t="s">
        <v>370</v>
      </c>
      <c r="J32" s="38"/>
      <c r="K32" s="38" t="s">
        <v>1</v>
      </c>
      <c r="L32" s="38"/>
      <c r="M32" s="38">
        <v>2</v>
      </c>
      <c r="N32" s="38"/>
      <c r="O32" s="38"/>
      <c r="P32" s="38"/>
      <c r="Q32" s="38"/>
      <c r="R32" s="38"/>
      <c r="S32" s="7"/>
      <c r="T32" s="1"/>
    </row>
    <row r="33" spans="1:20" ht="30.65" customHeight="1" x14ac:dyDescent="0.35">
      <c r="A33" s="56" t="str">
        <f>'S1 Maquette'!B33</f>
        <v>Techniques d'enquêtes et de traitement de données</v>
      </c>
      <c r="B33" s="41" t="str">
        <f>'S1 Maquette'!C33</f>
        <v>ECUE</v>
      </c>
      <c r="C33" s="40">
        <f>'[2]S1 Maquette'!F33</f>
        <v>0</v>
      </c>
      <c r="D33" s="7">
        <v>1</v>
      </c>
      <c r="E33" s="7" t="s">
        <v>370</v>
      </c>
      <c r="F33" s="7" t="s">
        <v>371</v>
      </c>
      <c r="G33" s="7" t="s">
        <v>370</v>
      </c>
      <c r="H33" s="7" t="s">
        <v>371</v>
      </c>
      <c r="I33" s="38" t="s">
        <v>370</v>
      </c>
      <c r="J33" s="38"/>
      <c r="K33" s="38" t="s">
        <v>1</v>
      </c>
      <c r="L33" s="38"/>
      <c r="M33" s="38">
        <v>2</v>
      </c>
      <c r="N33" s="38"/>
      <c r="O33" s="38"/>
      <c r="P33" s="38"/>
      <c r="Q33" s="38"/>
      <c r="R33" s="38"/>
      <c r="S33" s="7"/>
      <c r="T33" s="1"/>
    </row>
    <row r="34" spans="1:20" ht="30.65" customHeight="1" x14ac:dyDescent="0.35">
      <c r="A34" s="56" t="str">
        <f>'S1 Maquette'!B34</f>
        <v>UE5 Définir et concevoir le management de l'art et de la culture</v>
      </c>
      <c r="B34" s="41" t="str">
        <f>'S1 Maquette'!C34</f>
        <v>UE</v>
      </c>
      <c r="C34" s="40">
        <f>'[2]S1 Maquette'!F34</f>
        <v>0</v>
      </c>
      <c r="D34" s="7"/>
      <c r="E34" s="7" t="s">
        <v>370</v>
      </c>
      <c r="F34" s="7" t="s">
        <v>370</v>
      </c>
      <c r="G34" s="7" t="s">
        <v>370</v>
      </c>
      <c r="H34" s="7" t="s">
        <v>370</v>
      </c>
      <c r="I34" s="38" t="s">
        <v>371</v>
      </c>
      <c r="J34" s="38"/>
      <c r="K34" s="38" t="s">
        <v>1</v>
      </c>
      <c r="L34" s="38"/>
      <c r="M34" s="38"/>
      <c r="N34" s="38"/>
      <c r="O34" s="38"/>
      <c r="P34" s="38"/>
      <c r="Q34" s="38"/>
      <c r="R34" s="38"/>
      <c r="S34" s="7"/>
      <c r="T34" s="1"/>
    </row>
    <row r="35" spans="1:20" ht="30.65" customHeight="1" x14ac:dyDescent="0.35">
      <c r="A35" s="56" t="str">
        <f>'S1 Maquette'!B35</f>
        <v>Initiation à l'art, au patrimoine et à la culture</v>
      </c>
      <c r="B35" s="41" t="str">
        <f>'S1 Maquette'!C35</f>
        <v>ECUE</v>
      </c>
      <c r="C35" s="40">
        <f>'[2]S1 Maquette'!F35</f>
        <v>0</v>
      </c>
      <c r="D35" s="7">
        <v>1</v>
      </c>
      <c r="E35" s="7" t="s">
        <v>370</v>
      </c>
      <c r="F35" s="7" t="s">
        <v>371</v>
      </c>
      <c r="G35" s="7" t="s">
        <v>370</v>
      </c>
      <c r="H35" s="7" t="s">
        <v>371</v>
      </c>
      <c r="I35" s="38" t="s">
        <v>370</v>
      </c>
      <c r="J35" s="38"/>
      <c r="K35" s="38" t="s">
        <v>1</v>
      </c>
      <c r="L35" s="38"/>
      <c r="M35" s="38">
        <v>2</v>
      </c>
      <c r="N35" s="38"/>
      <c r="O35" s="38"/>
      <c r="P35" s="38"/>
      <c r="Q35" s="38"/>
      <c r="R35" s="38"/>
      <c r="S35" s="7"/>
      <c r="T35" s="1"/>
    </row>
    <row r="36" spans="1:20" ht="30.65" customHeight="1" x14ac:dyDescent="0.35">
      <c r="A36" s="56" t="str">
        <f>'S1 Maquette'!B36</f>
        <v>Géohistoire culturelle des pratiques touristiques</v>
      </c>
      <c r="B36" s="41" t="str">
        <f>'S1 Maquette'!C36</f>
        <v>ECUE</v>
      </c>
      <c r="C36" s="40">
        <f>'[2]S1 Maquette'!F36</f>
        <v>0</v>
      </c>
      <c r="D36" s="7">
        <v>1</v>
      </c>
      <c r="E36" s="7" t="s">
        <v>370</v>
      </c>
      <c r="F36" s="7" t="s">
        <v>371</v>
      </c>
      <c r="G36" s="7" t="s">
        <v>370</v>
      </c>
      <c r="H36" s="7" t="s">
        <v>371</v>
      </c>
      <c r="I36" s="38" t="s">
        <v>370</v>
      </c>
      <c r="J36" s="38"/>
      <c r="K36" s="38" t="s">
        <v>1</v>
      </c>
      <c r="L36" s="38"/>
      <c r="M36" s="38">
        <v>2</v>
      </c>
      <c r="N36" s="38"/>
      <c r="O36" s="38"/>
      <c r="P36" s="38"/>
      <c r="Q36" s="38"/>
      <c r="R36" s="38"/>
      <c r="S36" s="7"/>
      <c r="T36" s="1"/>
    </row>
    <row r="37" spans="1:20" ht="30.65" customHeight="1" x14ac:dyDescent="0.35">
      <c r="A37" s="56" t="str">
        <f>'S1 Maquette'!B37</f>
        <v>Conception et pilotage de projets innovants (Plus Grand Musée de France/Artiste Invité)</v>
      </c>
      <c r="B37" s="41" t="str">
        <f>'S1 Maquette'!C37</f>
        <v>ECUE</v>
      </c>
      <c r="C37" s="40">
        <f>'[2]S1 Maquette'!F37</f>
        <v>0</v>
      </c>
      <c r="D37" s="7">
        <v>1</v>
      </c>
      <c r="E37" s="7" t="s">
        <v>370</v>
      </c>
      <c r="F37" s="7" t="s">
        <v>371</v>
      </c>
      <c r="G37" s="7" t="s">
        <v>370</v>
      </c>
      <c r="H37" s="7" t="s">
        <v>371</v>
      </c>
      <c r="I37" s="38" t="s">
        <v>370</v>
      </c>
      <c r="J37" s="38"/>
      <c r="K37" s="38" t="s">
        <v>1</v>
      </c>
      <c r="L37" s="38"/>
      <c r="M37" s="38">
        <v>2</v>
      </c>
      <c r="N37" s="38"/>
      <c r="O37" s="38"/>
      <c r="P37" s="38"/>
      <c r="Q37" s="38"/>
      <c r="R37" s="38"/>
      <c r="S37" s="7"/>
      <c r="T37" s="1"/>
    </row>
    <row r="38" spans="1:20" ht="30.65" customHeight="1" x14ac:dyDescent="0.35">
      <c r="A38" s="56" t="str">
        <f>'S1 Maquette'!B38</f>
        <v>Evènementiel et culture</v>
      </c>
      <c r="B38" s="41" t="str">
        <f>'S1 Maquette'!C38</f>
        <v>ECUE</v>
      </c>
      <c r="C38" s="40">
        <f>'[2]S1 Maquette'!F38</f>
        <v>0</v>
      </c>
      <c r="D38" s="7">
        <v>1</v>
      </c>
      <c r="E38" s="7" t="s">
        <v>370</v>
      </c>
      <c r="F38" s="7" t="s">
        <v>371</v>
      </c>
      <c r="G38" s="7" t="s">
        <v>370</v>
      </c>
      <c r="H38" s="7" t="s">
        <v>371</v>
      </c>
      <c r="I38" s="38" t="s">
        <v>370</v>
      </c>
      <c r="J38" s="38"/>
      <c r="K38" s="38" t="s">
        <v>1</v>
      </c>
      <c r="L38" s="38"/>
      <c r="M38" s="38">
        <v>2</v>
      </c>
      <c r="N38" s="38"/>
      <c r="O38" s="38"/>
      <c r="P38" s="38"/>
      <c r="Q38" s="38"/>
      <c r="R38" s="38"/>
      <c r="S38" s="7"/>
      <c r="T38" s="1"/>
    </row>
    <row r="39" spans="1:20" ht="30.65" customHeight="1" x14ac:dyDescent="0.35">
      <c r="A39" s="56">
        <f>'S1 Maquette'!B39</f>
        <v>0</v>
      </c>
      <c r="B39" s="41">
        <f>'S1 Maquette'!C39</f>
        <v>0</v>
      </c>
      <c r="C39" s="40">
        <f>'S1 Maquette'!F39</f>
        <v>0</v>
      </c>
      <c r="D39" s="7"/>
      <c r="E39" s="7"/>
      <c r="F39" s="7"/>
      <c r="G39" s="38"/>
      <c r="H39" s="38"/>
      <c r="I39" s="38"/>
      <c r="J39" s="38"/>
      <c r="K39" s="38"/>
      <c r="L39" s="38"/>
      <c r="M39" s="38"/>
      <c r="N39" s="38"/>
      <c r="O39" s="38"/>
      <c r="P39" s="38"/>
      <c r="Q39" s="38"/>
      <c r="R39" s="38"/>
      <c r="S39" s="7"/>
      <c r="T39" s="1"/>
    </row>
    <row r="40" spans="1:20" ht="30.65" customHeight="1" x14ac:dyDescent="0.35">
      <c r="A40" s="56">
        <f>'S1 Maquette'!B40</f>
        <v>0</v>
      </c>
      <c r="B40" s="41">
        <f>'S1 Maquette'!C40</f>
        <v>0</v>
      </c>
      <c r="C40" s="40">
        <f>'S1 Maquette'!F40</f>
        <v>0</v>
      </c>
      <c r="D40" s="7"/>
      <c r="E40" s="7"/>
      <c r="F40" s="7"/>
      <c r="G40" s="38"/>
      <c r="H40" s="38"/>
      <c r="I40" s="38"/>
      <c r="J40" s="38"/>
      <c r="K40" s="38"/>
      <c r="L40" s="38"/>
      <c r="M40" s="38"/>
      <c r="N40" s="38"/>
      <c r="O40" s="38"/>
      <c r="P40" s="38"/>
      <c r="Q40" s="38"/>
      <c r="R40" s="38"/>
      <c r="S40" s="7"/>
      <c r="T40" s="1"/>
    </row>
    <row r="41" spans="1:20" ht="30.65" customHeight="1" x14ac:dyDescent="0.35">
      <c r="A41" s="56" t="str">
        <f>'S1 Maquette'!B41</f>
        <v>BONUS I (facultatif : max 0,25 points sur moyenne S1)</v>
      </c>
      <c r="B41" s="41">
        <f>'S1 Maquette'!C41</f>
        <v>0</v>
      </c>
      <c r="C41" s="40">
        <f>'S1 Maquette'!F41</f>
        <v>0</v>
      </c>
      <c r="D41" s="7"/>
      <c r="E41" s="7"/>
      <c r="F41" s="7"/>
      <c r="G41" s="38"/>
      <c r="H41" s="38"/>
      <c r="I41" s="38"/>
      <c r="J41" s="38"/>
      <c r="K41" s="38"/>
      <c r="L41" s="38"/>
      <c r="M41" s="38"/>
      <c r="N41" s="38"/>
      <c r="O41" s="38"/>
      <c r="P41" s="38"/>
      <c r="Q41" s="38"/>
      <c r="R41" s="38"/>
      <c r="S41" s="7"/>
      <c r="T41" s="1"/>
    </row>
    <row r="42" spans="1:20" ht="30.65" customHeight="1" x14ac:dyDescent="0.35">
      <c r="A42" s="56" t="str">
        <f>'S1 Maquette'!B42</f>
        <v>Sport</v>
      </c>
      <c r="B42" s="41">
        <f>'S1 Maquette'!C42</f>
        <v>0</v>
      </c>
      <c r="C42" s="40">
        <f>'S1 Maquette'!F42</f>
        <v>0</v>
      </c>
      <c r="D42" s="7"/>
      <c r="E42" s="7"/>
      <c r="F42" s="7"/>
      <c r="G42" s="38"/>
      <c r="H42" s="38"/>
      <c r="I42" s="38"/>
      <c r="J42" s="38"/>
      <c r="K42" s="38"/>
      <c r="L42" s="38"/>
      <c r="M42" s="38"/>
      <c r="N42" s="38"/>
      <c r="O42" s="38"/>
      <c r="P42" s="38"/>
      <c r="Q42" s="38"/>
      <c r="R42" s="38"/>
      <c r="S42" s="7"/>
      <c r="T42" s="1"/>
    </row>
    <row r="43" spans="1:20" ht="30.65" customHeight="1" x14ac:dyDescent="0.35">
      <c r="A43" s="56" t="str">
        <f>'S1 Maquette'!B43</f>
        <v>Engagement étudiant</v>
      </c>
      <c r="B43" s="41">
        <f>'S1 Maquette'!C43</f>
        <v>0</v>
      </c>
      <c r="C43" s="40">
        <f>'S1 Maquette'!F43</f>
        <v>0</v>
      </c>
      <c r="D43" s="7"/>
      <c r="E43" s="7"/>
      <c r="F43" s="7"/>
      <c r="G43" s="38"/>
      <c r="H43" s="38"/>
      <c r="I43" s="38"/>
      <c r="J43" s="38"/>
      <c r="K43" s="38"/>
      <c r="L43" s="38"/>
      <c r="M43" s="38"/>
      <c r="N43" s="38"/>
      <c r="O43" s="38"/>
      <c r="P43" s="38"/>
      <c r="Q43" s="38"/>
      <c r="R43" s="38"/>
      <c r="S43" s="7"/>
      <c r="T43" s="1"/>
    </row>
    <row r="44" spans="1:20" ht="30.65" customHeight="1" x14ac:dyDescent="0.35">
      <c r="A44" s="56" t="str">
        <f>'S1 Maquette'!B44</f>
        <v>Entreprenariat</v>
      </c>
      <c r="B44" s="41">
        <f>'S1 Maquette'!C44</f>
        <v>0</v>
      </c>
      <c r="C44" s="40">
        <f>'S1 Maquette'!F44</f>
        <v>0</v>
      </c>
      <c r="D44" s="7"/>
      <c r="E44" s="7"/>
      <c r="F44" s="7"/>
      <c r="G44" s="38"/>
      <c r="H44" s="38"/>
      <c r="I44" s="38"/>
      <c r="J44" s="38"/>
      <c r="K44" s="38"/>
      <c r="L44" s="38"/>
      <c r="M44" s="38"/>
      <c r="N44" s="38"/>
      <c r="O44" s="38"/>
      <c r="P44" s="38"/>
      <c r="Q44" s="38"/>
      <c r="R44" s="38"/>
      <c r="S44" s="7"/>
      <c r="T44" s="1"/>
    </row>
    <row r="45" spans="1:20" ht="30.65" customHeight="1" x14ac:dyDescent="0.35">
      <c r="A45" s="56" t="str">
        <f>'S1 Maquette'!B45</f>
        <v>Culture</v>
      </c>
      <c r="B45" s="41">
        <f>'S1 Maquette'!C45</f>
        <v>0</v>
      </c>
      <c r="C45" s="40">
        <f>'S1 Maquette'!F45</f>
        <v>0</v>
      </c>
      <c r="D45" s="7"/>
      <c r="E45" s="7"/>
      <c r="F45" s="7"/>
      <c r="G45" s="38"/>
      <c r="H45" s="38"/>
      <c r="I45" s="38"/>
      <c r="J45" s="38"/>
      <c r="K45" s="38"/>
      <c r="L45" s="38"/>
      <c r="M45" s="38"/>
      <c r="N45" s="38"/>
      <c r="O45" s="38"/>
      <c r="P45" s="38"/>
      <c r="Q45" s="38"/>
      <c r="R45" s="38"/>
      <c r="S45" s="7"/>
      <c r="T45" s="1"/>
    </row>
    <row r="46" spans="1:20" ht="30.65" customHeight="1" x14ac:dyDescent="0.35">
      <c r="A46" s="56" t="str">
        <f>'S1 Maquette'!B46</f>
        <v>Langues I</v>
      </c>
      <c r="B46" s="41">
        <f>'S1 Maquette'!C46</f>
        <v>0</v>
      </c>
      <c r="C46" s="40">
        <f>'S1 Maquette'!F46</f>
        <v>0</v>
      </c>
      <c r="D46" s="7"/>
      <c r="E46" s="7"/>
      <c r="F46" s="7"/>
      <c r="G46" s="38"/>
      <c r="H46" s="38"/>
      <c r="I46" s="38"/>
      <c r="J46" s="38"/>
      <c r="K46" s="38"/>
      <c r="L46" s="38"/>
      <c r="M46" s="38"/>
      <c r="N46" s="38"/>
      <c r="O46" s="38"/>
      <c r="P46" s="38"/>
      <c r="Q46" s="38"/>
      <c r="R46" s="38"/>
      <c r="S46" s="7"/>
      <c r="T46" s="1"/>
    </row>
    <row r="47" spans="1:20" ht="30.65" customHeight="1" x14ac:dyDescent="0.35">
      <c r="A47" s="56" t="str">
        <f>'S1 Maquette'!B47</f>
        <v>IAE Engagement vie étudiante I</v>
      </c>
      <c r="B47" s="41">
        <f>'S1 Maquette'!C47</f>
        <v>0</v>
      </c>
      <c r="C47" s="40">
        <f>'S1 Maquette'!F47</f>
        <v>0</v>
      </c>
      <c r="D47" s="7"/>
      <c r="E47" s="7"/>
      <c r="F47" s="7"/>
      <c r="G47" s="38"/>
      <c r="H47" s="38"/>
      <c r="I47" s="38"/>
      <c r="J47" s="38"/>
      <c r="K47" s="38"/>
      <c r="L47" s="38"/>
      <c r="M47" s="38"/>
      <c r="N47" s="38"/>
      <c r="O47" s="38"/>
      <c r="P47" s="38"/>
      <c r="Q47" s="38"/>
      <c r="R47" s="38"/>
      <c r="S47" s="7"/>
      <c r="T47" s="1"/>
    </row>
    <row r="48" spans="1:20" ht="30.65" customHeight="1" x14ac:dyDescent="0.35">
      <c r="A48" s="56">
        <f>'S1 Maquette'!B48</f>
        <v>0</v>
      </c>
      <c r="B48" s="41">
        <f>'S1 Maquette'!C48</f>
        <v>0</v>
      </c>
      <c r="C48" s="40">
        <f>'S1 Maquette'!F48</f>
        <v>0</v>
      </c>
      <c r="D48" s="7"/>
      <c r="E48" s="7"/>
      <c r="F48" s="7"/>
      <c r="G48" s="38"/>
      <c r="H48" s="38"/>
      <c r="I48" s="38"/>
      <c r="J48" s="38"/>
      <c r="K48" s="38"/>
      <c r="L48" s="38"/>
      <c r="M48" s="38"/>
      <c r="N48" s="38"/>
      <c r="O48" s="38"/>
      <c r="P48" s="38"/>
      <c r="Q48" s="38"/>
      <c r="R48" s="38"/>
      <c r="S48" s="7"/>
      <c r="T48" s="1"/>
    </row>
    <row r="49" spans="1:20" ht="30.65" customHeight="1" x14ac:dyDescent="0.35">
      <c r="A49" s="56">
        <f>'S1 Maquette'!B49</f>
        <v>0</v>
      </c>
      <c r="B49" s="41">
        <f>'S1 Maquette'!C49</f>
        <v>0</v>
      </c>
      <c r="C49" s="40">
        <f>'S1 Maquette'!F49</f>
        <v>0</v>
      </c>
      <c r="D49" s="38"/>
      <c r="E49" s="38"/>
      <c r="F49" s="38"/>
      <c r="G49" s="38"/>
      <c r="H49" s="38"/>
      <c r="I49" s="38"/>
      <c r="J49" s="38"/>
      <c r="K49" s="38"/>
      <c r="L49" s="38"/>
      <c r="M49" s="38"/>
      <c r="N49" s="38"/>
      <c r="O49" s="38"/>
      <c r="P49" s="38"/>
      <c r="Q49" s="38"/>
      <c r="R49" s="38"/>
      <c r="S49" s="7"/>
      <c r="T49" s="1"/>
    </row>
    <row r="50" spans="1:20" ht="30.65" customHeight="1" x14ac:dyDescent="0.35">
      <c r="A50" s="56">
        <f>'S1 Maquette'!B50</f>
        <v>0</v>
      </c>
      <c r="B50" s="41">
        <f>'S1 Maquette'!C50</f>
        <v>0</v>
      </c>
      <c r="C50" s="40">
        <f>'S1 Maquette'!F50</f>
        <v>0</v>
      </c>
      <c r="D50" s="38"/>
      <c r="E50" s="38"/>
      <c r="F50" s="38"/>
      <c r="G50" s="38"/>
      <c r="H50" s="38"/>
      <c r="I50" s="38"/>
      <c r="J50" s="38"/>
      <c r="K50" s="38"/>
      <c r="L50" s="38"/>
      <c r="M50" s="38"/>
      <c r="N50" s="38"/>
      <c r="O50" s="38"/>
      <c r="P50" s="38"/>
      <c r="Q50" s="38"/>
      <c r="R50" s="38"/>
      <c r="S50" s="7"/>
      <c r="T50" s="1"/>
    </row>
  </sheetData>
  <sheetProtection algorithmName="SHA-512" hashValue="p5e1YgG0cq8iuxI1ktr0xxp8et6LO2ZwNofpzaTFbMutC0clj5HAX+/nfhVA+YcksVQBypDt9zF9ZsVU3ceVcw==" saltValue="ksDUI5G/T+cubv6gDkrD5g==" spinCount="100000" sheet="1"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51:A748">
    <cfRule type="expression" dxfId="299" priority="24">
      <formula>$C1="Parcours Pédagogique"</formula>
    </cfRule>
    <cfRule type="expression" dxfId="298" priority="25">
      <formula>$C1="BLOC"</formula>
    </cfRule>
    <cfRule type="expression" dxfId="297" priority="26">
      <formula>$C1="OPTION"</formula>
    </cfRule>
  </conditionalFormatting>
  <conditionalFormatting sqref="A19:S23 A24:B24 D24:S24 A25:S50">
    <cfRule type="expression" dxfId="296" priority="12">
      <formula>$C19="Modification MCC"</formula>
    </cfRule>
    <cfRule type="expression" dxfId="295" priority="13">
      <formula>$C19="Modification"</formula>
    </cfRule>
    <cfRule type="expression" dxfId="294" priority="14">
      <formula>$C19="Création"</formula>
    </cfRule>
    <cfRule type="expression" dxfId="293" priority="15">
      <formula>$C19="Fermeture"</formula>
    </cfRule>
  </conditionalFormatting>
  <conditionalFormatting sqref="A18:T18">
    <cfRule type="expression" dxfId="292" priority="37">
      <formula>$C18="Modification MCC"</formula>
    </cfRule>
    <cfRule type="expression" dxfId="291" priority="38">
      <formula>$C18="Modification"</formula>
    </cfRule>
    <cfRule type="expression" dxfId="290" priority="43">
      <formula>$C18="Création"</formula>
    </cfRule>
    <cfRule type="expression" dxfId="289" priority="45">
      <formula>$C18="Fermeture"</formula>
    </cfRule>
  </conditionalFormatting>
  <conditionalFormatting sqref="B1:S9 B10:E10 J10:S11 B11:D11 B12:M12 P12 B13:H13 K13:L13 B14:G14 K14:N14 P14:S17 B15:H15 K15:M16 B16:G16 B17:M17 B51:S748">
    <cfRule type="expression" dxfId="288" priority="30">
      <formula>$D1="Modification"</formula>
    </cfRule>
    <cfRule type="expression" dxfId="287" priority="35">
      <formula>$D1="Création"</formula>
    </cfRule>
    <cfRule type="expression" dxfId="286" priority="36">
      <formula>$D1="Fermeture"</formula>
    </cfRule>
  </conditionalFormatting>
  <conditionalFormatting sqref="B1:S9 J10:S11 B12:M12 K14:N14 K15:M16 B17:M17 P14:S17 B10:E10 B11:D11 P12 B13:H13 K13:L13 B14:G14 B15:H15 B16:G16 B51:S748">
    <cfRule type="expression" dxfId="285" priority="29">
      <formula>$D1="Modification MCC"</formula>
    </cfRule>
  </conditionalFormatting>
  <conditionalFormatting sqref="J1:J748">
    <cfRule type="expression" dxfId="284" priority="7">
      <formula>$I1="NON"</formula>
    </cfRule>
  </conditionalFormatting>
  <conditionalFormatting sqref="L18:L50">
    <cfRule type="expression" dxfId="283" priority="10">
      <formula>$K18="CT (Contrôle terminal)"</formula>
    </cfRule>
    <cfRule type="expression" dxfId="282" priority="11">
      <formula>$K18="CCI (CC Intégral)"</formula>
    </cfRule>
  </conditionalFormatting>
  <conditionalFormatting sqref="M1:M748">
    <cfRule type="expression" dxfId="281" priority="9">
      <formula>$K1="CT (Contrôle terminal)"</formula>
    </cfRule>
  </conditionalFormatting>
  <conditionalFormatting sqref="N1:O748">
    <cfRule type="expression" dxfId="280" priority="6">
      <formula>$K1="CCI (CC Intégral)"</formula>
    </cfRule>
  </conditionalFormatting>
  <conditionalFormatting sqref="P19:S50">
    <cfRule type="expression" dxfId="279" priority="8">
      <formula>$H$15="Session Unique"</formula>
    </cfRule>
  </conditionalFormatting>
  <conditionalFormatting sqref="Q1:R748">
    <cfRule type="expression" dxfId="278" priority="4">
      <formula>$P1="Autres"</formula>
    </cfRule>
  </conditionalFormatting>
  <conditionalFormatting sqref="S1:S748">
    <cfRule type="expression" dxfId="277" priority="5">
      <formula>$P1="CT (Contrôle terminal)"</formula>
    </cfRule>
  </conditionalFormatting>
  <conditionalFormatting sqref="T18">
    <cfRule type="expression" dxfId="276" priority="17">
      <formula>$P18="CT (Contrôle terminal)"</formula>
    </cfRule>
  </conditionalFormatting>
  <conditionalFormatting sqref="C24">
    <cfRule type="expression" dxfId="275" priority="1">
      <formula>$F24="Fermeture"</formula>
    </cfRule>
    <cfRule type="expression" dxfId="274" priority="2">
      <formula>$F24="Modification"</formula>
    </cfRule>
    <cfRule type="expression" dxfId="273" priority="3">
      <formula>$F24="Création"</formula>
    </cfRule>
  </conditionalFormatting>
  <dataValidations count="6">
    <dataValidation type="list" allowBlank="1" showInputMessage="1" showErrorMessage="1" sqref="E19:I50" xr:uid="{DAABAE1A-65C1-4578-97AE-070BC24AB21B}">
      <formula1>"OUI, NON"</formula1>
    </dataValidation>
    <dataValidation type="list" allowBlank="1" showInputMessage="1" showErrorMessage="1" sqref="P19:P5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50" xr:uid="{DCA02C86-78EB-4147-A0E1-8CC20E6C42FB}">
      <formula1>"Modification MCC"</formula1>
    </dataValidation>
    <dataValidation type="list" allowBlank="1" showInputMessage="1" showErrorMessage="1" sqref="K19:K50" xr:uid="{C00D5B9C-D73C-431C-8361-873269DE6A28}">
      <formula1>List_Controle2</formula1>
    </dataValidation>
    <dataValidation type="list" allowBlank="1" showInputMessage="1" showErrorMessage="1" sqref="Q19:Q50 N19:N50" xr:uid="{264BAE7E-C9D8-410E-8DA4-5BCA365833A6}">
      <formula1>List_Controle</formula1>
    </dataValidation>
  </dataValidations>
  <pageMargins left="0.7" right="0.7" top="0.75" bottom="0.75" header="0.3" footer="0.3"/>
  <pageSetup paperSize="9" scal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8"/>
  <sheetViews>
    <sheetView view="pageBreakPreview" zoomScale="60" zoomScaleNormal="60" workbookViewId="0">
      <pane ySplit="18" topLeftCell="A19" activePane="bottomLeft" state="frozen"/>
      <selection pane="bottomLeft" activeCell="C35" sqref="C35"/>
    </sheetView>
  </sheetViews>
  <sheetFormatPr baseColWidth="10"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8.179687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8"/>
      <c r="B1" s="158"/>
      <c r="C1" s="158"/>
      <c r="D1" s="158"/>
      <c r="E1" s="158"/>
      <c r="F1" s="158"/>
      <c r="G1" s="158"/>
      <c r="H1" s="158"/>
      <c r="I1" s="158"/>
      <c r="J1" s="158"/>
    </row>
    <row r="2" spans="1:11" x14ac:dyDescent="0.35">
      <c r="A2" s="158"/>
      <c r="B2" s="158"/>
      <c r="C2" s="158"/>
      <c r="D2" s="158"/>
      <c r="E2" s="158"/>
      <c r="F2" s="158"/>
      <c r="G2" s="158"/>
      <c r="H2" s="158"/>
      <c r="I2" s="158"/>
      <c r="J2" s="158"/>
    </row>
    <row r="3" spans="1:11" x14ac:dyDescent="0.35">
      <c r="A3" s="158"/>
      <c r="B3" s="158"/>
      <c r="C3" s="158"/>
      <c r="D3" s="158"/>
      <c r="E3" s="158"/>
      <c r="F3" s="158"/>
      <c r="G3" s="158"/>
      <c r="H3" s="158"/>
      <c r="I3" s="158"/>
      <c r="J3" s="158"/>
    </row>
    <row r="4" spans="1:11" x14ac:dyDescent="0.35">
      <c r="A4" s="158"/>
      <c r="B4" s="158"/>
      <c r="C4" s="158"/>
      <c r="D4" s="158"/>
      <c r="E4" s="158"/>
      <c r="F4" s="158"/>
      <c r="G4" s="158"/>
      <c r="H4" s="158"/>
      <c r="I4" s="158"/>
      <c r="J4" s="158"/>
    </row>
    <row r="5" spans="1:11" x14ac:dyDescent="0.35">
      <c r="A5" s="158"/>
      <c r="B5" s="158"/>
      <c r="C5" s="158"/>
      <c r="D5" s="158"/>
      <c r="E5" s="158"/>
      <c r="F5" s="158"/>
      <c r="G5" s="158"/>
      <c r="H5" s="158"/>
      <c r="I5" s="158"/>
      <c r="J5" s="158"/>
    </row>
    <row r="6" spans="1:11" x14ac:dyDescent="0.35">
      <c r="A6" s="158"/>
      <c r="B6" s="158"/>
      <c r="C6" s="158"/>
      <c r="D6" s="158"/>
      <c r="E6" s="158"/>
      <c r="F6" s="158"/>
      <c r="G6" s="158"/>
      <c r="H6" s="158"/>
      <c r="I6" s="158"/>
      <c r="J6" s="158"/>
    </row>
    <row r="7" spans="1:11" ht="18" customHeight="1" x14ac:dyDescent="0.35">
      <c r="A7" s="142" t="s">
        <v>201</v>
      </c>
      <c r="B7" s="145" t="str">
        <f>'Fiche Générale'!B2</f>
        <v>IAE</v>
      </c>
      <c r="C7" s="142" t="s">
        <v>68</v>
      </c>
      <c r="D7" s="142"/>
      <c r="E7" s="144" t="str">
        <f>'Fiche Générale'!B3</f>
        <v>Management Sectoriel</v>
      </c>
      <c r="F7" s="145"/>
      <c r="G7" s="142" t="s">
        <v>200</v>
      </c>
      <c r="H7" s="157" t="str">
        <f>'Fiche Générale'!B4</f>
        <v>GMSEC24 - 400/500</v>
      </c>
      <c r="I7" s="157"/>
      <c r="J7" s="157"/>
    </row>
    <row r="8" spans="1:11" ht="18" customHeight="1" x14ac:dyDescent="0.35">
      <c r="A8" s="142"/>
      <c r="B8" s="147"/>
      <c r="C8" s="142"/>
      <c r="D8" s="142"/>
      <c r="E8" s="146"/>
      <c r="F8" s="147"/>
      <c r="G8" s="142"/>
      <c r="H8" s="157"/>
      <c r="I8" s="157"/>
      <c r="J8" s="157"/>
    </row>
    <row r="9" spans="1:11" ht="18" customHeight="1" x14ac:dyDescent="0.35">
      <c r="A9" s="142"/>
      <c r="B9" s="147"/>
      <c r="C9" s="142"/>
      <c r="D9" s="142"/>
      <c r="E9" s="148"/>
      <c r="F9" s="149"/>
      <c r="G9" s="142"/>
      <c r="H9" s="157"/>
      <c r="I9" s="157"/>
      <c r="J9" s="157"/>
    </row>
    <row r="10" spans="1:11" ht="18" customHeight="1" x14ac:dyDescent="0.35">
      <c r="A10" s="142"/>
      <c r="B10" s="147"/>
      <c r="C10" s="143" t="s">
        <v>69</v>
      </c>
      <c r="D10" s="143"/>
      <c r="E10" s="150" t="str">
        <f>'Fiche Générale'!A12</f>
        <v>Management de l'Art et de la Culture</v>
      </c>
      <c r="F10" s="151"/>
      <c r="G10" s="151"/>
      <c r="H10" s="151"/>
      <c r="I10" s="151"/>
      <c r="J10" s="152"/>
    </row>
    <row r="11" spans="1:11" ht="18" customHeight="1" x14ac:dyDescent="0.35">
      <c r="A11" s="142"/>
      <c r="B11" s="149"/>
      <c r="C11" s="143"/>
      <c r="D11" s="143"/>
      <c r="E11" s="153"/>
      <c r="F11" s="154"/>
      <c r="G11" s="154"/>
      <c r="H11" s="154"/>
      <c r="I11" s="154"/>
      <c r="J11" s="155"/>
    </row>
    <row r="13" spans="1:11" x14ac:dyDescent="0.35">
      <c r="A13" s="159" t="s">
        <v>23</v>
      </c>
      <c r="B13" s="105" t="str">
        <f>'S1 Maquette'!B13:B14</f>
        <v xml:space="preserve">1ère année </v>
      </c>
      <c r="C13" s="159" t="s">
        <v>70</v>
      </c>
      <c r="D13" s="159"/>
      <c r="E13" s="190" t="str">
        <f>'[3]S1 Maquette'!E13:F14</f>
        <v>GMSMA1-400</v>
      </c>
      <c r="F13" s="190"/>
      <c r="G13" s="168" t="s">
        <v>265</v>
      </c>
      <c r="H13" s="161">
        <v>175</v>
      </c>
      <c r="I13" s="161"/>
    </row>
    <row r="14" spans="1:11" x14ac:dyDescent="0.35">
      <c r="A14" s="159"/>
      <c r="B14" s="108"/>
      <c r="C14" s="159"/>
      <c r="D14" s="159"/>
      <c r="E14" s="190"/>
      <c r="F14" s="190"/>
      <c r="G14" s="169"/>
      <c r="H14" s="161"/>
      <c r="I14" s="161"/>
      <c r="J14" s="15" t="s">
        <v>452</v>
      </c>
      <c r="K14" s="85" t="s">
        <v>538</v>
      </c>
    </row>
    <row r="15" spans="1:11" x14ac:dyDescent="0.35">
      <c r="A15" s="159" t="s">
        <v>203</v>
      </c>
      <c r="B15" s="105" t="s">
        <v>185</v>
      </c>
      <c r="C15" s="162" t="s">
        <v>71</v>
      </c>
      <c r="D15" s="163"/>
      <c r="E15" s="160" t="s">
        <v>510</v>
      </c>
      <c r="F15" s="160"/>
      <c r="G15" s="168" t="s">
        <v>190</v>
      </c>
      <c r="H15" s="156">
        <v>135</v>
      </c>
      <c r="I15" s="156"/>
    </row>
    <row r="16" spans="1:11" x14ac:dyDescent="0.35">
      <c r="A16" s="159"/>
      <c r="B16" s="108"/>
      <c r="C16" s="164"/>
      <c r="D16" s="165"/>
      <c r="E16" s="160"/>
      <c r="F16" s="160"/>
      <c r="G16" s="169"/>
      <c r="H16" s="156"/>
      <c r="I16" s="156"/>
      <c r="J16" s="15" t="s">
        <v>453</v>
      </c>
      <c r="K16" s="85" t="s">
        <v>510</v>
      </c>
    </row>
    <row r="17" spans="1:15" x14ac:dyDescent="0.35">
      <c r="I17" s="16"/>
      <c r="J17" s="16"/>
      <c r="K17" s="16"/>
      <c r="L17" s="16"/>
      <c r="M17" s="16"/>
      <c r="N17" s="16"/>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5" customFormat="1" ht="43.15" customHeight="1" x14ac:dyDescent="0.35">
      <c r="A19" s="22">
        <v>6</v>
      </c>
      <c r="B19" s="72" t="s">
        <v>372</v>
      </c>
      <c r="C19" s="7" t="s">
        <v>33</v>
      </c>
      <c r="D19" s="59">
        <v>6</v>
      </c>
      <c r="E19" s="5" t="s">
        <v>32</v>
      </c>
      <c r="F19" s="5"/>
      <c r="G19" s="73" t="s">
        <v>473</v>
      </c>
      <c r="H19" s="7"/>
      <c r="I19" s="7"/>
      <c r="J19" s="7"/>
      <c r="K19" s="7"/>
      <c r="L19" s="7"/>
      <c r="M19" s="7"/>
      <c r="N19" s="5"/>
      <c r="O19" s="5"/>
    </row>
    <row r="20" spans="1:15" s="15" customFormat="1" ht="43.15" customHeight="1" x14ac:dyDescent="0.35">
      <c r="A20" s="22" t="s">
        <v>373</v>
      </c>
      <c r="B20" s="57" t="s">
        <v>374</v>
      </c>
      <c r="C20" s="7" t="s">
        <v>34</v>
      </c>
      <c r="D20" s="7"/>
      <c r="E20" s="5" t="s">
        <v>32</v>
      </c>
      <c r="F20" s="5"/>
      <c r="G20" s="74" t="s">
        <v>474</v>
      </c>
      <c r="H20" s="7" t="s">
        <v>254</v>
      </c>
      <c r="I20" s="50">
        <v>40</v>
      </c>
      <c r="J20" s="7"/>
      <c r="K20" s="7"/>
      <c r="L20" s="7"/>
      <c r="M20" s="7"/>
      <c r="N20" s="5"/>
      <c r="O20" s="5"/>
    </row>
    <row r="21" spans="1:15" s="15" customFormat="1" ht="43.15" customHeight="1" x14ac:dyDescent="0.35">
      <c r="A21" s="22" t="s">
        <v>375</v>
      </c>
      <c r="B21" s="57" t="s">
        <v>376</v>
      </c>
      <c r="C21" s="7" t="s">
        <v>34</v>
      </c>
      <c r="D21" s="7"/>
      <c r="E21" s="5" t="s">
        <v>32</v>
      </c>
      <c r="F21" s="5"/>
      <c r="G21" s="74" t="s">
        <v>475</v>
      </c>
      <c r="H21" s="7" t="s">
        <v>211</v>
      </c>
      <c r="I21" s="7">
        <v>20</v>
      </c>
      <c r="J21" s="7"/>
      <c r="K21" s="7"/>
      <c r="L21" s="7"/>
      <c r="M21" s="7"/>
      <c r="N21" s="5"/>
      <c r="O21" s="5"/>
    </row>
    <row r="22" spans="1:15" s="15" customFormat="1" ht="43.15" customHeight="1" x14ac:dyDescent="0.35">
      <c r="A22" s="22">
        <v>7</v>
      </c>
      <c r="B22" s="72" t="s">
        <v>512</v>
      </c>
      <c r="C22" s="7" t="s">
        <v>33</v>
      </c>
      <c r="D22" s="59">
        <v>24</v>
      </c>
      <c r="E22" s="5" t="s">
        <v>32</v>
      </c>
      <c r="F22" s="5"/>
      <c r="G22" s="73" t="s">
        <v>476</v>
      </c>
      <c r="H22" s="7"/>
      <c r="I22" s="7"/>
      <c r="J22" s="7"/>
      <c r="K22" s="7"/>
      <c r="L22" s="7"/>
      <c r="M22" s="7"/>
      <c r="N22" s="5"/>
      <c r="O22" s="5"/>
    </row>
    <row r="23" spans="1:15" ht="43.15" customHeight="1" x14ac:dyDescent="0.35">
      <c r="A23" s="21" t="s">
        <v>377</v>
      </c>
      <c r="B23" s="57" t="s">
        <v>378</v>
      </c>
      <c r="C23" s="10" t="s">
        <v>34</v>
      </c>
      <c r="D23" s="10"/>
      <c r="E23" s="6" t="s">
        <v>32</v>
      </c>
      <c r="F23" s="6"/>
      <c r="G23" s="74" t="s">
        <v>477</v>
      </c>
      <c r="H23" s="7" t="s">
        <v>211</v>
      </c>
      <c r="I23" s="7">
        <v>10</v>
      </c>
      <c r="J23" s="7"/>
      <c r="K23" s="7"/>
      <c r="L23" s="10"/>
      <c r="M23" s="10"/>
      <c r="N23" s="6"/>
      <c r="O23" s="6"/>
    </row>
    <row r="24" spans="1:15" ht="43.15" customHeight="1" x14ac:dyDescent="0.35">
      <c r="A24" s="22" t="s">
        <v>379</v>
      </c>
      <c r="B24" s="57" t="s">
        <v>380</v>
      </c>
      <c r="C24" s="7" t="s">
        <v>34</v>
      </c>
      <c r="D24" s="7"/>
      <c r="E24" s="5" t="s">
        <v>32</v>
      </c>
      <c r="F24" s="5"/>
      <c r="G24" s="74" t="s">
        <v>478</v>
      </c>
      <c r="H24" s="7" t="s">
        <v>211</v>
      </c>
      <c r="I24" s="7">
        <v>20</v>
      </c>
      <c r="J24" s="7"/>
      <c r="K24" s="7"/>
      <c r="L24" s="7"/>
      <c r="M24" s="7"/>
      <c r="N24" s="5"/>
      <c r="O24" s="5"/>
    </row>
    <row r="25" spans="1:15" ht="43.15" customHeight="1" x14ac:dyDescent="0.35">
      <c r="A25" s="22" t="s">
        <v>381</v>
      </c>
      <c r="B25" s="98" t="s">
        <v>382</v>
      </c>
      <c r="C25" s="7" t="s">
        <v>34</v>
      </c>
      <c r="D25" s="7"/>
      <c r="E25" s="5" t="s">
        <v>32</v>
      </c>
      <c r="F25" s="5"/>
      <c r="G25" s="74" t="s">
        <v>479</v>
      </c>
      <c r="H25" s="7" t="s">
        <v>216</v>
      </c>
      <c r="I25" s="67"/>
      <c r="J25" s="96">
        <v>20</v>
      </c>
      <c r="K25" s="7"/>
      <c r="L25" s="7"/>
      <c r="M25" s="7"/>
      <c r="N25" s="5"/>
      <c r="O25" s="97" t="s">
        <v>383</v>
      </c>
    </row>
    <row r="26" spans="1:15" ht="43.15" customHeight="1" x14ac:dyDescent="0.35">
      <c r="A26" s="22" t="s">
        <v>384</v>
      </c>
      <c r="B26" s="98" t="s">
        <v>385</v>
      </c>
      <c r="C26" s="7" t="s">
        <v>34</v>
      </c>
      <c r="D26" s="7"/>
      <c r="E26" s="5" t="s">
        <v>32</v>
      </c>
      <c r="F26" s="5"/>
      <c r="G26" s="74" t="s">
        <v>480</v>
      </c>
      <c r="H26" s="7" t="s">
        <v>211</v>
      </c>
      <c r="J26" s="96">
        <v>20</v>
      </c>
      <c r="K26" s="7"/>
      <c r="L26" s="7"/>
      <c r="M26" s="7"/>
      <c r="N26" s="5"/>
      <c r="O26" s="97" t="s">
        <v>383</v>
      </c>
    </row>
    <row r="27" spans="1:15" ht="43.15" customHeight="1" x14ac:dyDescent="0.35">
      <c r="A27" s="22" t="s">
        <v>386</v>
      </c>
      <c r="B27" s="70" t="s">
        <v>449</v>
      </c>
      <c r="C27" s="7" t="s">
        <v>34</v>
      </c>
      <c r="D27" s="7"/>
      <c r="E27" s="5" t="s">
        <v>32</v>
      </c>
      <c r="F27" s="5"/>
      <c r="G27" s="74" t="s">
        <v>481</v>
      </c>
      <c r="H27" s="7" t="s">
        <v>211</v>
      </c>
      <c r="I27" s="7"/>
      <c r="J27" s="7"/>
      <c r="K27" s="7"/>
      <c r="L27" s="7"/>
      <c r="M27" s="7"/>
      <c r="N27" s="5"/>
      <c r="O27" s="5"/>
    </row>
    <row r="28" spans="1:15" ht="43.15" customHeight="1" x14ac:dyDescent="0.35">
      <c r="A28" s="22"/>
      <c r="B28" s="24"/>
      <c r="C28" s="7"/>
      <c r="D28" s="7"/>
      <c r="E28" s="5"/>
      <c r="F28" s="5"/>
      <c r="G28" s="5"/>
      <c r="H28" s="7"/>
      <c r="I28" s="13"/>
      <c r="J28" s="7"/>
      <c r="K28" s="7"/>
      <c r="L28" s="7"/>
      <c r="M28" s="7"/>
      <c r="N28" s="5"/>
      <c r="O28" s="5"/>
    </row>
    <row r="29" spans="1:15" ht="43.15" customHeight="1" x14ac:dyDescent="0.35">
      <c r="A29" s="22"/>
      <c r="B29" s="52" t="s">
        <v>424</v>
      </c>
      <c r="C29" s="7"/>
      <c r="D29" s="7"/>
      <c r="E29" s="5" t="s">
        <v>77</v>
      </c>
      <c r="F29" s="5"/>
      <c r="G29" s="5"/>
      <c r="H29" s="7"/>
      <c r="I29" s="7"/>
      <c r="J29" s="7"/>
      <c r="K29" s="7"/>
      <c r="L29" s="7"/>
      <c r="M29" s="7"/>
      <c r="N29" s="5"/>
      <c r="O29" s="5"/>
    </row>
    <row r="30" spans="1:15" ht="43.15" customHeight="1" x14ac:dyDescent="0.35">
      <c r="A30" s="83" t="s">
        <v>524</v>
      </c>
      <c r="B30" s="53" t="s">
        <v>355</v>
      </c>
      <c r="C30" s="7"/>
      <c r="D30" s="7"/>
      <c r="E30" s="5" t="s">
        <v>77</v>
      </c>
      <c r="F30" s="5"/>
      <c r="G30" s="80" t="s">
        <v>425</v>
      </c>
      <c r="H30" s="7"/>
      <c r="I30" s="7"/>
      <c r="J30" s="7"/>
      <c r="K30" s="7"/>
      <c r="L30" s="7"/>
      <c r="M30" s="7"/>
      <c r="N30" s="5"/>
      <c r="O30" s="5"/>
    </row>
    <row r="31" spans="1:15" ht="43.15" customHeight="1" x14ac:dyDescent="0.35">
      <c r="A31" s="22"/>
      <c r="B31" s="53" t="s">
        <v>357</v>
      </c>
      <c r="C31" s="7"/>
      <c r="D31" s="7"/>
      <c r="E31" s="5" t="s">
        <v>77</v>
      </c>
      <c r="F31" s="5"/>
      <c r="G31" s="80" t="s">
        <v>426</v>
      </c>
      <c r="H31" s="7"/>
      <c r="I31" s="7"/>
      <c r="J31" s="7"/>
      <c r="K31" s="7"/>
      <c r="L31" s="7"/>
      <c r="M31" s="7"/>
      <c r="N31" s="5"/>
      <c r="O31" s="5"/>
    </row>
    <row r="32" spans="1:15" ht="43.15" customHeight="1" x14ac:dyDescent="0.45">
      <c r="A32" s="23"/>
      <c r="B32" s="66" t="s">
        <v>366</v>
      </c>
      <c r="C32" s="67"/>
      <c r="D32" s="67"/>
      <c r="E32" s="67" t="s">
        <v>77</v>
      </c>
      <c r="F32" s="67"/>
      <c r="G32" s="81" t="s">
        <v>427</v>
      </c>
      <c r="H32" s="7"/>
      <c r="I32" s="7"/>
      <c r="J32" s="7"/>
      <c r="K32" s="7"/>
      <c r="L32" s="7"/>
      <c r="M32" s="7"/>
      <c r="N32" s="5"/>
      <c r="O32" s="5"/>
    </row>
    <row r="33" spans="1:15" ht="43.15" customHeight="1" x14ac:dyDescent="0.45">
      <c r="A33" s="23"/>
      <c r="B33" s="66" t="s">
        <v>368</v>
      </c>
      <c r="C33" s="67"/>
      <c r="D33" s="67"/>
      <c r="E33" s="67" t="s">
        <v>77</v>
      </c>
      <c r="F33" s="67"/>
      <c r="G33" s="81" t="s">
        <v>428</v>
      </c>
      <c r="H33" s="7"/>
      <c r="I33" s="7"/>
      <c r="J33" s="7"/>
      <c r="K33" s="7"/>
      <c r="L33" s="7"/>
      <c r="M33" s="7"/>
      <c r="N33" s="5"/>
      <c r="O33" s="5"/>
    </row>
    <row r="34" spans="1:15" ht="43.15" customHeight="1" x14ac:dyDescent="0.45">
      <c r="A34" s="84" t="s">
        <v>525</v>
      </c>
      <c r="B34" s="69" t="s">
        <v>442</v>
      </c>
      <c r="C34" s="5"/>
      <c r="D34" s="5"/>
      <c r="E34" s="5" t="s">
        <v>77</v>
      </c>
      <c r="F34" s="5"/>
      <c r="G34" s="82" t="s">
        <v>526</v>
      </c>
      <c r="H34" s="7"/>
      <c r="I34" s="7"/>
      <c r="J34" s="7"/>
      <c r="K34" s="7"/>
      <c r="L34" s="7"/>
      <c r="M34" s="7"/>
      <c r="N34" s="5"/>
      <c r="O34" s="5"/>
    </row>
    <row r="35" spans="1:15" ht="43.15" customHeight="1" x14ac:dyDescent="0.35">
      <c r="A35" s="22"/>
      <c r="B35" s="53" t="s">
        <v>443</v>
      </c>
      <c r="C35" s="5"/>
      <c r="D35" s="5"/>
      <c r="E35" s="5" t="s">
        <v>77</v>
      </c>
      <c r="F35" s="5"/>
      <c r="G35" s="80" t="s">
        <v>527</v>
      </c>
      <c r="H35" s="7"/>
      <c r="I35" s="7"/>
      <c r="J35" s="7"/>
      <c r="K35" s="7"/>
      <c r="L35" s="7"/>
      <c r="M35" s="7"/>
      <c r="N35" s="5"/>
      <c r="O35" s="5"/>
    </row>
    <row r="36" spans="1:15" ht="43.15" customHeight="1" x14ac:dyDescent="0.35">
      <c r="A36" s="22"/>
      <c r="B36" s="68" t="s">
        <v>441</v>
      </c>
      <c r="C36" s="69"/>
      <c r="D36" s="69"/>
      <c r="E36" s="69" t="s">
        <v>77</v>
      </c>
      <c r="F36" s="5"/>
      <c r="G36" s="80" t="s">
        <v>528</v>
      </c>
      <c r="H36" s="7"/>
      <c r="I36" s="7"/>
      <c r="J36" s="7"/>
      <c r="K36" s="7"/>
      <c r="L36" s="7"/>
      <c r="M36" s="7"/>
      <c r="N36" s="5"/>
      <c r="O36" s="5"/>
    </row>
    <row r="37" spans="1:15" ht="43.15" customHeight="1" x14ac:dyDescent="0.35">
      <c r="A37" s="22"/>
      <c r="B37" s="25"/>
      <c r="C37" s="7"/>
      <c r="D37" s="11"/>
      <c r="E37" s="8"/>
      <c r="F37" s="8"/>
      <c r="G37" s="8"/>
      <c r="H37" s="7"/>
      <c r="I37" s="7"/>
      <c r="J37" s="7"/>
      <c r="K37" s="7"/>
      <c r="L37" s="7"/>
      <c r="M37" s="7"/>
      <c r="N37" s="5"/>
      <c r="O37" s="5"/>
    </row>
    <row r="38" spans="1:15" ht="43.15" customHeight="1" x14ac:dyDescent="0.35">
      <c r="A38" s="22"/>
      <c r="B38" s="24"/>
      <c r="C38" s="7"/>
      <c r="D38" s="7"/>
      <c r="E38" s="5"/>
      <c r="F38" s="5"/>
      <c r="G38" s="5"/>
      <c r="H38" s="7"/>
      <c r="I38" s="7"/>
      <c r="J38" s="7"/>
      <c r="K38" s="7"/>
      <c r="L38" s="7"/>
      <c r="M38" s="7"/>
      <c r="N38" s="5"/>
      <c r="O38" s="5"/>
    </row>
  </sheetData>
  <sheetProtection algorithmName="SHA-512" hashValue="mXwu56ua3eEELrk9BFcJahk3G6wafdqbY/YiBa8H0uqTNTre2SMAX2CU6JB74osImFjGWJIdcWsaAcrDw19WYA==" saltValue="eAwC75OAQktCv+D0PLP2UA=="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737 D34:E737 G38:N737">
    <cfRule type="expression" dxfId="272" priority="8">
      <formula>$C1="Option"</formula>
    </cfRule>
  </conditionalFormatting>
  <conditionalFormatting sqref="A30:A36">
    <cfRule type="expression" dxfId="271" priority="9">
      <formula>$F30="Fermeture"</formula>
    </cfRule>
    <cfRule type="expression" dxfId="270" priority="10">
      <formula>$F30="Modification"</formula>
    </cfRule>
    <cfRule type="expression" dxfId="269" priority="11">
      <formula>$F30="Création"</formula>
    </cfRule>
  </conditionalFormatting>
  <conditionalFormatting sqref="A29:B29">
    <cfRule type="expression" dxfId="268" priority="53">
      <formula>$F29="Fermeture"</formula>
    </cfRule>
    <cfRule type="expression" dxfId="267" priority="54">
      <formula>$F29="Modification"</formula>
    </cfRule>
    <cfRule type="expression" dxfId="266" priority="55">
      <formula>$F29="Création"</formula>
    </cfRule>
  </conditionalFormatting>
  <conditionalFormatting sqref="A13:F16">
    <cfRule type="expression" dxfId="265" priority="24">
      <formula>$F13="Fermeture"</formula>
    </cfRule>
    <cfRule type="expression" dxfId="264" priority="25">
      <formula>$F13="Modification"</formula>
    </cfRule>
    <cfRule type="expression" dxfId="263" priority="26">
      <formula>$F13="Création"</formula>
    </cfRule>
  </conditionalFormatting>
  <conditionalFormatting sqref="A37:G37">
    <cfRule type="expression" dxfId="262" priority="46">
      <formula>$F37="Fermeture"</formula>
    </cfRule>
    <cfRule type="expression" dxfId="261" priority="47">
      <formula>$F37="Modification"</formula>
    </cfRule>
    <cfRule type="expression" dxfId="260" priority="48">
      <formula>$F37="Création"</formula>
    </cfRule>
  </conditionalFormatting>
  <conditionalFormatting sqref="A1:O9 A10:E10 K10:O11 A11:D11 A12:O12 G13:H13 K13:O13 L14:O16 G15:H15 A17:I17 K17:O17 A18:O18 A28:O28 H29:O37 A38:O737">
    <cfRule type="expression" dxfId="259" priority="73">
      <formula>$F1="Modification"</formula>
    </cfRule>
    <cfRule type="expression" dxfId="258" priority="74">
      <formula>$F1="Création"</formula>
    </cfRule>
  </conditionalFormatting>
  <conditionalFormatting sqref="A28:O28 H29:O37 A1:O9 K10:O11 A12:O12 K13:O13 L14:O16 K17:O17 A18:O18 A17:I17 A10:E10 A11:D11 G13:H13 G15:H15 A38:O737">
    <cfRule type="expression" dxfId="257" priority="72">
      <formula>$F1="Fermeture"</formula>
    </cfRule>
  </conditionalFormatting>
  <conditionalFormatting sqref="B36:F36">
    <cfRule type="expression" dxfId="256" priority="16">
      <formula>$F36="Fermeture"</formula>
    </cfRule>
    <cfRule type="expression" dxfId="255" priority="17">
      <formula>$F36="Modification"</formula>
    </cfRule>
    <cfRule type="expression" dxfId="254" priority="18">
      <formula>$F36="Création"</formula>
    </cfRule>
  </conditionalFormatting>
  <conditionalFormatting sqref="C30:F31">
    <cfRule type="expression" dxfId="253" priority="20">
      <formula>$F30="Fermeture"</formula>
    </cfRule>
    <cfRule type="expression" dxfId="252" priority="21">
      <formula>$F30="Modification"</formula>
    </cfRule>
    <cfRule type="expression" dxfId="251" priority="22">
      <formula>$F30="Création"</formula>
    </cfRule>
  </conditionalFormatting>
  <conditionalFormatting sqref="C34:F35">
    <cfRule type="expression" dxfId="250" priority="13">
      <formula>$F34="Fermeture"</formula>
    </cfRule>
    <cfRule type="expression" dxfId="249" priority="14">
      <formula>$F34="Modification"</formula>
    </cfRule>
    <cfRule type="expression" dxfId="248" priority="15">
      <formula>$F34="Création"</formula>
    </cfRule>
  </conditionalFormatting>
  <conditionalFormatting sqref="C29:G29">
    <cfRule type="expression" dxfId="247" priority="57">
      <formula>$F29="Fermeture"</formula>
    </cfRule>
    <cfRule type="expression" dxfId="246" priority="58">
      <formula>$F29="Modification"</formula>
    </cfRule>
    <cfRule type="expression" dxfId="245" priority="59">
      <formula>$F29="Création"</formula>
    </cfRule>
  </conditionalFormatting>
  <conditionalFormatting sqref="D1:E16">
    <cfRule type="expression" dxfId="244" priority="23">
      <formula>$C1="Option"</formula>
    </cfRule>
  </conditionalFormatting>
  <conditionalFormatting sqref="D17:E29">
    <cfRule type="expression" dxfId="243" priority="60">
      <formula>$C17="Option"</formula>
    </cfRule>
  </conditionalFormatting>
  <conditionalFormatting sqref="D30:E31">
    <cfRule type="expression" dxfId="242" priority="19">
      <formula>$C30="Option"</formula>
    </cfRule>
  </conditionalFormatting>
  <conditionalFormatting sqref="G19:G27">
    <cfRule type="expression" dxfId="241" priority="37">
      <formula>$C19="Option"</formula>
    </cfRule>
    <cfRule type="expression" dxfId="240" priority="38">
      <formula>$F19="Fermeture"</formula>
    </cfRule>
    <cfRule type="expression" dxfId="239" priority="39">
      <formula>$F19="Modification"</formula>
    </cfRule>
    <cfRule type="expression" dxfId="238" priority="40">
      <formula>$F19="Création"</formula>
    </cfRule>
  </conditionalFormatting>
  <conditionalFormatting sqref="G29">
    <cfRule type="expression" dxfId="237" priority="56">
      <formula>$C29="Option"</formula>
    </cfRule>
  </conditionalFormatting>
  <conditionalFormatting sqref="G37">
    <cfRule type="expression" dxfId="236" priority="45">
      <formula>$C37="Option"</formula>
    </cfRule>
  </conditionalFormatting>
  <conditionalFormatting sqref="G1:N18">
    <cfRule type="expression" dxfId="235" priority="1">
      <formula>$C1="Option"</formula>
    </cfRule>
  </conditionalFormatting>
  <conditionalFormatting sqref="H19:N24 H25:H26 J25:N26 H27:N27 G28:N28 H29:N37">
    <cfRule type="expression" dxfId="234" priority="69">
      <formula>$C19="Option"</formula>
    </cfRule>
  </conditionalFormatting>
  <conditionalFormatting sqref="H19:O24 A19:A27 C19:F27 H25:H26 J25:O26 H27:O27">
    <cfRule type="expression" dxfId="233" priority="67">
      <formula>$F19="Modification"</formula>
    </cfRule>
    <cfRule type="expression" dxfId="232" priority="68">
      <formula>$F19="Création"</formula>
    </cfRule>
  </conditionalFormatting>
  <conditionalFormatting sqref="H19:O24 J25:O26 H27:O27 C19:F27 A19:A27 H25:H26">
    <cfRule type="expression" dxfId="231" priority="66">
      <formula>$F19="Fermeture"</formula>
    </cfRule>
  </conditionalFormatting>
  <conditionalFormatting sqref="J13 J17">
    <cfRule type="expression" dxfId="230" priority="31">
      <formula>$F13="Fermeture"</formula>
    </cfRule>
    <cfRule type="expression" dxfId="229" priority="32">
      <formula>$F13="Modification"</formula>
    </cfRule>
    <cfRule type="expression" dxfId="228" priority="33">
      <formula>$F13="Création"</formula>
    </cfRule>
  </conditionalFormatting>
  <conditionalFormatting sqref="J14:K16">
    <cfRule type="expression" dxfId="227" priority="2">
      <formula>$F14="Fermeture"</formula>
    </cfRule>
    <cfRule type="expression" dxfId="226" priority="3">
      <formula>$F14="Modification"</formula>
    </cfRule>
    <cfRule type="expression" dxfId="225" priority="4">
      <formula>$F14="Création"</formula>
    </cfRule>
  </conditionalFormatting>
  <conditionalFormatting sqref="N1:N737">
    <cfRule type="expression" dxfId="224" priority="65">
      <formula>$M1="Porteuse"</formula>
    </cfRule>
  </conditionalFormatting>
  <dataValidations count="6">
    <dataValidation type="list" allowBlank="1" showInputMessage="1" showErrorMessage="1" sqref="M19:M38" xr:uid="{479795C5-909B-4AE2-9881-EFE3319EB9D1}">
      <formula1>List_Mutualisation</formula1>
    </dataValidation>
    <dataValidation type="list" allowBlank="1" showInputMessage="1" showErrorMessage="1" sqref="H19:H38" xr:uid="{A3DDB933-5170-4C31-A89C-0731F28E5A87}">
      <formula1>List_CNU</formula1>
    </dataValidation>
    <dataValidation type="list" allowBlank="1" showInputMessage="1" showErrorMessage="1" sqref="C19:C38" xr:uid="{1BB5132C-B000-4A3F-A03B-07FE670CF54E}">
      <formula1>List_NatureELP</formula1>
    </dataValidation>
    <dataValidation type="list" allowBlank="1" showInputMessage="1" showErrorMessage="1" sqref="F19:F38" xr:uid="{5AE22C65-C596-4422-A99D-54C42B97053E}">
      <formula1>List_Statut</formula1>
    </dataValidation>
    <dataValidation type="list" allowBlank="1" showInputMessage="1" showErrorMessage="1" sqref="E19:E38" xr:uid="{BB0019CC-A090-4B55-B19B-528DE39AE908}">
      <formula1>List_Type</formula1>
    </dataValidation>
    <dataValidation type="list" allowBlank="1" showInputMessage="1" showErrorMessage="1" sqref="L19:L38" xr:uid="{B05CC459-7C99-4B2C-B94C-AF4A5061A536}">
      <formula1>"Anglais"</formula1>
    </dataValidation>
  </dataValidations>
  <pageMargins left="0.7" right="0.7" top="0.75" bottom="0.75" header="0.3" footer="0.3"/>
  <pageSetup paperSize="9" scale="2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8"/>
  <sheetViews>
    <sheetView zoomScale="60" zoomScaleNormal="60" zoomScaleSheetLayoutView="50" workbookViewId="0">
      <pane ySplit="18" topLeftCell="A19" activePane="bottomLeft" state="frozen"/>
      <selection activeCell="D25" sqref="D25"/>
      <selection pane="bottomLeft" activeCell="A39" sqref="A39:XFD300"/>
    </sheetView>
  </sheetViews>
  <sheetFormatPr baseColWidth="10" defaultRowHeight="14.5" x14ac:dyDescent="0.35"/>
  <cols>
    <col min="1" max="1" width="39" style="54"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5.5429687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s>
  <sheetData>
    <row r="1" spans="1:19" x14ac:dyDescent="0.35">
      <c r="A1" s="158"/>
      <c r="B1" s="158"/>
      <c r="C1" s="158"/>
      <c r="D1" s="158"/>
      <c r="E1" s="158"/>
      <c r="F1" s="158"/>
      <c r="G1" s="158"/>
      <c r="H1" s="158"/>
      <c r="I1" s="158"/>
      <c r="J1" s="32"/>
    </row>
    <row r="2" spans="1:19" x14ac:dyDescent="0.35">
      <c r="A2" s="158"/>
      <c r="B2" s="158"/>
      <c r="C2" s="158"/>
      <c r="D2" s="158"/>
      <c r="E2" s="158"/>
      <c r="F2" s="158"/>
      <c r="G2" s="158"/>
      <c r="H2" s="158"/>
      <c r="I2" s="158"/>
      <c r="J2" s="32"/>
    </row>
    <row r="3" spans="1:19" x14ac:dyDescent="0.35">
      <c r="A3" s="158"/>
      <c r="B3" s="158"/>
      <c r="C3" s="158"/>
      <c r="D3" s="158"/>
      <c r="E3" s="158"/>
      <c r="F3" s="158"/>
      <c r="G3" s="158"/>
      <c r="H3" s="158"/>
      <c r="I3" s="158"/>
      <c r="J3" s="32"/>
    </row>
    <row r="4" spans="1:19" x14ac:dyDescent="0.35">
      <c r="A4" s="158"/>
      <c r="B4" s="158"/>
      <c r="C4" s="158"/>
      <c r="D4" s="158"/>
      <c r="E4" s="158"/>
      <c r="F4" s="158"/>
      <c r="G4" s="158"/>
      <c r="H4" s="158"/>
      <c r="I4" s="158"/>
      <c r="J4" s="32"/>
    </row>
    <row r="5" spans="1:19" x14ac:dyDescent="0.35">
      <c r="A5" s="158"/>
      <c r="B5" s="158"/>
      <c r="C5" s="158"/>
      <c r="D5" s="158"/>
      <c r="E5" s="158"/>
      <c r="F5" s="158"/>
      <c r="G5" s="158"/>
      <c r="H5" s="158"/>
      <c r="I5" s="158"/>
      <c r="J5" s="32"/>
    </row>
    <row r="6" spans="1:19" x14ac:dyDescent="0.35">
      <c r="A6" s="158"/>
      <c r="B6" s="158"/>
      <c r="C6" s="158"/>
      <c r="D6" s="158"/>
      <c r="E6" s="158"/>
      <c r="F6" s="158"/>
      <c r="G6" s="158"/>
      <c r="H6" s="158"/>
      <c r="I6" s="158"/>
      <c r="J6" s="32"/>
    </row>
    <row r="7" spans="1:19" ht="14.5" customHeight="1" x14ac:dyDescent="0.35">
      <c r="A7" s="187" t="s">
        <v>204</v>
      </c>
      <c r="B7" s="186" t="str">
        <f>'Fiche Générale'!B2</f>
        <v>IAE</v>
      </c>
      <c r="C7" s="142" t="s">
        <v>68</v>
      </c>
      <c r="D7" s="142"/>
      <c r="E7" s="184" t="str">
        <f>'Fiche Générale'!B3</f>
        <v>Management Sectoriel</v>
      </c>
      <c r="F7" s="185"/>
      <c r="G7" s="142" t="s">
        <v>202</v>
      </c>
      <c r="H7" s="186" t="str">
        <f>'Fiche Générale'!B4</f>
        <v>GMSEC24 - 400/500</v>
      </c>
      <c r="I7" s="186"/>
      <c r="J7" s="33"/>
      <c r="K7" s="20"/>
    </row>
    <row r="8" spans="1:19" ht="14.5" customHeight="1" x14ac:dyDescent="0.35">
      <c r="A8" s="188"/>
      <c r="B8" s="186"/>
      <c r="C8" s="142"/>
      <c r="D8" s="142"/>
      <c r="E8" s="184"/>
      <c r="F8" s="185"/>
      <c r="G8" s="142"/>
      <c r="H8" s="186"/>
      <c r="I8" s="186"/>
      <c r="J8" s="33"/>
      <c r="K8" s="20"/>
    </row>
    <row r="9" spans="1:19" ht="14.5" customHeight="1" x14ac:dyDescent="0.35">
      <c r="A9" s="188"/>
      <c r="B9" s="186"/>
      <c r="C9" s="142"/>
      <c r="D9" s="142"/>
      <c r="E9" s="184"/>
      <c r="F9" s="185"/>
      <c r="G9" s="142"/>
      <c r="H9" s="186"/>
      <c r="I9" s="186"/>
      <c r="J9" s="33"/>
      <c r="K9" s="20"/>
    </row>
    <row r="10" spans="1:19" ht="14.5" customHeight="1" x14ac:dyDescent="0.35">
      <c r="A10" s="188"/>
      <c r="B10" s="186"/>
      <c r="C10" s="143" t="s">
        <v>69</v>
      </c>
      <c r="D10" s="143"/>
      <c r="E10" s="150" t="str">
        <f>'Fiche Générale'!A12</f>
        <v>Management de l'Art et de la Culture</v>
      </c>
      <c r="F10" s="151"/>
      <c r="G10" s="151"/>
      <c r="H10" s="151"/>
      <c r="I10" s="152"/>
      <c r="J10" s="34"/>
      <c r="K10" s="20"/>
    </row>
    <row r="11" spans="1:19" ht="14.5" customHeight="1" x14ac:dyDescent="0.35">
      <c r="A11" s="189"/>
      <c r="B11" s="186"/>
      <c r="C11" s="143"/>
      <c r="D11" s="143"/>
      <c r="E11" s="153"/>
      <c r="F11" s="154"/>
      <c r="G11" s="154"/>
      <c r="H11" s="154"/>
      <c r="I11" s="155"/>
      <c r="J11" s="34"/>
      <c r="K11" s="20"/>
    </row>
    <row r="12" spans="1:19" x14ac:dyDescent="0.35">
      <c r="C12" s="15"/>
      <c r="I12" s="12"/>
      <c r="J12" s="12"/>
      <c r="M12" s="162" t="s">
        <v>47</v>
      </c>
      <c r="N12" s="163"/>
      <c r="O12" s="180"/>
      <c r="P12" s="162" t="s">
        <v>50</v>
      </c>
      <c r="Q12" s="163"/>
      <c r="R12" s="163"/>
      <c r="S12" s="180"/>
    </row>
    <row r="13" spans="1:19" x14ac:dyDescent="0.35">
      <c r="A13" s="166" t="s">
        <v>23</v>
      </c>
      <c r="B13" s="102" t="str">
        <f>'S2 Maquette'!B13:B14</f>
        <v xml:space="preserve">1ère année </v>
      </c>
      <c r="C13" s="102"/>
      <c r="D13" s="168" t="s">
        <v>25</v>
      </c>
      <c r="E13" s="170" t="str">
        <f>'S2 Maquette'!E13:F14</f>
        <v>GMSMA1-400</v>
      </c>
      <c r="F13" s="170"/>
      <c r="G13" s="170"/>
      <c r="H13" s="159" t="s">
        <v>188</v>
      </c>
      <c r="I13" s="159"/>
      <c r="J13" s="35"/>
      <c r="M13" s="164"/>
      <c r="N13" s="165"/>
      <c r="O13" s="181"/>
      <c r="P13" s="164"/>
      <c r="Q13" s="165"/>
      <c r="R13" s="165"/>
      <c r="S13" s="181"/>
    </row>
    <row r="14" spans="1:19" x14ac:dyDescent="0.35">
      <c r="A14" s="167"/>
      <c r="B14" s="102"/>
      <c r="C14" s="102"/>
      <c r="D14" s="169"/>
      <c r="E14" s="170"/>
      <c r="F14" s="170"/>
      <c r="G14" s="170"/>
      <c r="H14" s="159"/>
      <c r="I14" s="159"/>
      <c r="J14" s="35"/>
      <c r="M14" s="159" t="s">
        <v>48</v>
      </c>
      <c r="N14" s="162" t="s">
        <v>49</v>
      </c>
      <c r="O14" s="180"/>
      <c r="P14" s="158"/>
      <c r="Q14" s="171"/>
      <c r="R14" s="174"/>
      <c r="S14" s="168"/>
    </row>
    <row r="15" spans="1:19" x14ac:dyDescent="0.35">
      <c r="A15" s="166" t="s">
        <v>24</v>
      </c>
      <c r="B15" s="104" t="str">
        <f>'S2 Maquette'!B15:B16</f>
        <v>Semestre 2</v>
      </c>
      <c r="C15" s="105"/>
      <c r="D15" s="168" t="s">
        <v>55</v>
      </c>
      <c r="E15" s="170" t="str">
        <f>'S2 Maquette'!E15:F16</f>
        <v>GMS2SMA</v>
      </c>
      <c r="F15" s="170"/>
      <c r="G15" s="170"/>
      <c r="H15" s="176" t="str">
        <f>'Fiche Générale'!B5</f>
        <v>Session Unique</v>
      </c>
      <c r="I15" s="177"/>
      <c r="J15" s="36"/>
      <c r="M15" s="159"/>
      <c r="N15" s="182"/>
      <c r="O15" s="183"/>
      <c r="P15" s="158"/>
      <c r="Q15" s="172"/>
      <c r="R15" s="174"/>
      <c r="S15" s="175"/>
    </row>
    <row r="16" spans="1:19" x14ac:dyDescent="0.35">
      <c r="A16" s="167"/>
      <c r="B16" s="107"/>
      <c r="C16" s="108"/>
      <c r="D16" s="169"/>
      <c r="E16" s="170"/>
      <c r="F16" s="170"/>
      <c r="G16" s="170"/>
      <c r="H16" s="178"/>
      <c r="I16" s="179"/>
      <c r="J16" s="36"/>
      <c r="M16" s="159"/>
      <c r="N16" s="182"/>
      <c r="O16" s="183"/>
      <c r="P16" s="158"/>
      <c r="Q16" s="172"/>
      <c r="R16" s="174"/>
      <c r="S16" s="175"/>
    </row>
    <row r="17" spans="1:19" x14ac:dyDescent="0.35">
      <c r="L17" s="16"/>
      <c r="M17" s="159"/>
      <c r="N17" s="164"/>
      <c r="O17" s="181"/>
      <c r="P17" s="158"/>
      <c r="Q17" s="173"/>
      <c r="R17" s="174"/>
      <c r="S17" s="169"/>
    </row>
    <row r="18" spans="1:19" ht="59.5" customHeight="1" x14ac:dyDescent="0.35">
      <c r="A18" s="55" t="s">
        <v>36</v>
      </c>
      <c r="B18" s="37" t="s">
        <v>35</v>
      </c>
      <c r="C18" s="3" t="s">
        <v>26</v>
      </c>
      <c r="D18" s="87" t="s">
        <v>37</v>
      </c>
      <c r="E18" s="3" t="s">
        <v>38</v>
      </c>
      <c r="F18" s="3" t="s">
        <v>39</v>
      </c>
      <c r="G18" s="3" t="s">
        <v>199</v>
      </c>
      <c r="H18" s="3" t="s">
        <v>40</v>
      </c>
      <c r="I18" s="3" t="s">
        <v>41</v>
      </c>
      <c r="J18" s="3" t="s">
        <v>198</v>
      </c>
      <c r="K18" s="3" t="s">
        <v>42</v>
      </c>
      <c r="L18" s="3" t="s">
        <v>43</v>
      </c>
      <c r="M18" s="3" t="s">
        <v>44</v>
      </c>
      <c r="N18" s="3" t="s">
        <v>35</v>
      </c>
      <c r="O18" s="3" t="s">
        <v>45</v>
      </c>
      <c r="P18" s="3" t="s">
        <v>51</v>
      </c>
      <c r="Q18" s="3" t="s">
        <v>35</v>
      </c>
      <c r="R18" s="3" t="s">
        <v>45</v>
      </c>
      <c r="S18" s="4" t="s">
        <v>46</v>
      </c>
    </row>
    <row r="19" spans="1:19" ht="30.65" customHeight="1" x14ac:dyDescent="0.35">
      <c r="A19" s="56" t="str">
        <f>'S2 Maquette'!B19</f>
        <v>Unité 6 : Analyser les Pratiques professionnelles des milieux culturels</v>
      </c>
      <c r="B19" s="41" t="str">
        <f>'S2 Maquette'!C19</f>
        <v>UE</v>
      </c>
      <c r="C19" s="40">
        <f>'[2]S2 Maquette'!F19</f>
        <v>0</v>
      </c>
      <c r="D19" s="7"/>
      <c r="E19" s="7" t="s">
        <v>370</v>
      </c>
      <c r="F19" s="7" t="s">
        <v>370</v>
      </c>
      <c r="G19" s="38" t="s">
        <v>370</v>
      </c>
      <c r="H19" s="7" t="s">
        <v>370</v>
      </c>
      <c r="I19" s="38" t="s">
        <v>371</v>
      </c>
      <c r="J19" s="38"/>
      <c r="K19" s="38" t="s">
        <v>1</v>
      </c>
      <c r="L19" s="38"/>
      <c r="M19" s="38"/>
      <c r="N19" s="38"/>
      <c r="O19" s="38"/>
      <c r="P19" s="38"/>
      <c r="Q19" s="38"/>
      <c r="R19" s="38"/>
      <c r="S19" s="11"/>
    </row>
    <row r="20" spans="1:19" ht="30.65" customHeight="1" x14ac:dyDescent="0.35">
      <c r="A20" s="56" t="str">
        <f>'S2 Maquette'!B20</f>
        <v>Presse écrite et audiovisuelle</v>
      </c>
      <c r="B20" s="41" t="str">
        <f>'S2 Maquette'!C20</f>
        <v>ECUE</v>
      </c>
      <c r="C20" s="40">
        <f>'[2]S2 Maquette'!F20</f>
        <v>0</v>
      </c>
      <c r="D20" s="7">
        <v>1</v>
      </c>
      <c r="E20" s="7" t="s">
        <v>370</v>
      </c>
      <c r="F20" s="7" t="s">
        <v>371</v>
      </c>
      <c r="G20" s="38" t="s">
        <v>370</v>
      </c>
      <c r="H20" s="7" t="s">
        <v>371</v>
      </c>
      <c r="I20" s="38" t="s">
        <v>370</v>
      </c>
      <c r="J20" s="38"/>
      <c r="K20" s="38" t="s">
        <v>1</v>
      </c>
      <c r="L20" s="38"/>
      <c r="M20" s="38">
        <v>2</v>
      </c>
      <c r="N20" s="38"/>
      <c r="O20" s="38"/>
      <c r="P20" s="38"/>
      <c r="Q20" s="38"/>
      <c r="R20" s="38"/>
      <c r="S20" s="11"/>
    </row>
    <row r="21" spans="1:19" ht="30.65" customHeight="1" x14ac:dyDescent="0.35">
      <c r="A21" s="56" t="str">
        <f>'S2 Maquette'!B21</f>
        <v>Médiation culturelle</v>
      </c>
      <c r="B21" s="41" t="str">
        <f>'S2 Maquette'!C21</f>
        <v>ECUE</v>
      </c>
      <c r="C21" s="40">
        <f>'[2]S2 Maquette'!F21</f>
        <v>0</v>
      </c>
      <c r="D21" s="7">
        <v>1</v>
      </c>
      <c r="E21" s="7" t="s">
        <v>370</v>
      </c>
      <c r="F21" s="7" t="s">
        <v>371</v>
      </c>
      <c r="G21" s="38" t="s">
        <v>370</v>
      </c>
      <c r="H21" s="7" t="s">
        <v>371</v>
      </c>
      <c r="I21" s="38" t="s">
        <v>370</v>
      </c>
      <c r="J21" s="38"/>
      <c r="K21" s="38" t="s">
        <v>1</v>
      </c>
      <c r="L21" s="38"/>
      <c r="M21" s="38">
        <v>2</v>
      </c>
      <c r="N21" s="38"/>
      <c r="O21" s="38"/>
      <c r="P21" s="38"/>
      <c r="Q21" s="38"/>
      <c r="R21" s="38"/>
      <c r="S21" s="11"/>
    </row>
    <row r="22" spans="1:19" ht="30.65" customHeight="1" x14ac:dyDescent="0.35">
      <c r="A22" s="56" t="str">
        <f>'S2 Maquette'!B22</f>
        <v>UE 7 : Concevoir un Projet professionnel et de recherche I</v>
      </c>
      <c r="B22" s="41" t="str">
        <f>'S2 Maquette'!C22</f>
        <v>UE</v>
      </c>
      <c r="C22" s="40">
        <f>'[2]S2 Maquette'!F22</f>
        <v>0</v>
      </c>
      <c r="D22" s="7"/>
      <c r="E22" s="7" t="s">
        <v>370</v>
      </c>
      <c r="F22" s="7" t="s">
        <v>370</v>
      </c>
      <c r="G22" s="38" t="s">
        <v>370</v>
      </c>
      <c r="H22" s="7" t="s">
        <v>370</v>
      </c>
      <c r="I22" s="38" t="s">
        <v>371</v>
      </c>
      <c r="J22" s="38"/>
      <c r="K22" s="38" t="s">
        <v>1</v>
      </c>
      <c r="L22" s="38"/>
      <c r="M22" s="38"/>
      <c r="N22" s="38"/>
      <c r="O22" s="38"/>
      <c r="P22" s="38"/>
      <c r="Q22" s="38"/>
      <c r="R22" s="38"/>
      <c r="S22" s="11"/>
    </row>
    <row r="23" spans="1:19" ht="30.65" customHeight="1" x14ac:dyDescent="0.35">
      <c r="A23" s="56" t="str">
        <f>'S2 Maquette'!B23</f>
        <v>Initiation à la recherche et Méthodologie du mémoire</v>
      </c>
      <c r="B23" s="41" t="str">
        <f>'S2 Maquette'!C23</f>
        <v>ECUE</v>
      </c>
      <c r="C23" s="40">
        <f>'[2]S2 Maquette'!F23</f>
        <v>0</v>
      </c>
      <c r="D23" s="7">
        <v>1</v>
      </c>
      <c r="E23" s="7" t="s">
        <v>370</v>
      </c>
      <c r="F23" s="7" t="s">
        <v>371</v>
      </c>
      <c r="G23" s="38" t="s">
        <v>370</v>
      </c>
      <c r="H23" s="7" t="s">
        <v>371</v>
      </c>
      <c r="I23" s="38" t="s">
        <v>370</v>
      </c>
      <c r="J23" s="38"/>
      <c r="K23" s="38" t="s">
        <v>1</v>
      </c>
      <c r="L23" s="38"/>
      <c r="M23" s="38">
        <v>2</v>
      </c>
      <c r="N23" s="38"/>
      <c r="O23" s="38"/>
      <c r="P23" s="38"/>
      <c r="Q23" s="38"/>
      <c r="R23" s="38"/>
      <c r="S23" s="11"/>
    </row>
    <row r="24" spans="1:19" ht="30.65" customHeight="1" x14ac:dyDescent="0.35">
      <c r="A24" s="56" t="str">
        <f>'S2 Maquette'!B24</f>
        <v>Conférences professionnelles</v>
      </c>
      <c r="B24" s="41" t="str">
        <f>'S2 Maquette'!C24</f>
        <v>ECUE</v>
      </c>
      <c r="C24" s="40">
        <f>'[2]S2 Maquette'!F24</f>
        <v>0</v>
      </c>
      <c r="D24" s="7">
        <v>1</v>
      </c>
      <c r="E24" s="7" t="s">
        <v>370</v>
      </c>
      <c r="F24" s="7" t="s">
        <v>371</v>
      </c>
      <c r="G24" s="38" t="s">
        <v>370</v>
      </c>
      <c r="H24" s="7" t="s">
        <v>371</v>
      </c>
      <c r="I24" s="38" t="s">
        <v>370</v>
      </c>
      <c r="J24" s="38"/>
      <c r="K24" s="38" t="s">
        <v>1</v>
      </c>
      <c r="L24" s="38"/>
      <c r="M24" s="38">
        <v>2</v>
      </c>
      <c r="N24" s="38"/>
      <c r="O24" s="38"/>
      <c r="P24" s="38"/>
      <c r="Q24" s="38"/>
      <c r="R24" s="38"/>
      <c r="S24" s="11"/>
    </row>
    <row r="25" spans="1:19" ht="30.65" customHeight="1" x14ac:dyDescent="0.35">
      <c r="A25" s="56" t="str">
        <f>'S2 Maquette'!B25</f>
        <v>Certification en langues (Global Exam)</v>
      </c>
      <c r="B25" s="41" t="str">
        <f>'S2 Maquette'!C25</f>
        <v>ECUE</v>
      </c>
      <c r="C25" s="40">
        <f>'[2]S2 Maquette'!F25</f>
        <v>0</v>
      </c>
      <c r="D25" s="7">
        <v>0</v>
      </c>
      <c r="E25" s="7" t="s">
        <v>371</v>
      </c>
      <c r="F25" s="7" t="s">
        <v>371</v>
      </c>
      <c r="G25" s="7" t="s">
        <v>371</v>
      </c>
      <c r="H25" s="7" t="s">
        <v>371</v>
      </c>
      <c r="I25" s="7" t="s">
        <v>371</v>
      </c>
      <c r="J25" s="38"/>
      <c r="K25" s="38" t="s">
        <v>1</v>
      </c>
      <c r="L25" s="38"/>
      <c r="M25" s="38">
        <v>0</v>
      </c>
      <c r="N25" s="38"/>
      <c r="O25" s="38"/>
      <c r="P25" s="38"/>
      <c r="Q25" s="38"/>
      <c r="R25" s="38"/>
      <c r="S25" s="11"/>
    </row>
    <row r="26" spans="1:19" ht="30.65" customHeight="1" x14ac:dyDescent="0.35">
      <c r="A26" s="56" t="str">
        <f>'S2 Maquette'!B26</f>
        <v>Certification TOSA</v>
      </c>
      <c r="B26" s="41" t="str">
        <f>'S2 Maquette'!C26</f>
        <v>ECUE</v>
      </c>
      <c r="C26" s="40">
        <f>'[2]S2 Maquette'!F26</f>
        <v>0</v>
      </c>
      <c r="D26" s="7">
        <v>0</v>
      </c>
      <c r="E26" s="7" t="s">
        <v>371</v>
      </c>
      <c r="F26" s="7" t="s">
        <v>371</v>
      </c>
      <c r="G26" s="7" t="s">
        <v>371</v>
      </c>
      <c r="H26" s="7" t="s">
        <v>371</v>
      </c>
      <c r="I26" s="7" t="s">
        <v>371</v>
      </c>
      <c r="J26" s="38"/>
      <c r="K26" s="38" t="s">
        <v>1</v>
      </c>
      <c r="L26" s="38"/>
      <c r="M26" s="38">
        <v>0</v>
      </c>
      <c r="N26" s="38"/>
      <c r="O26" s="38"/>
      <c r="P26" s="38"/>
      <c r="Q26" s="38"/>
      <c r="R26" s="38"/>
      <c r="S26" s="11"/>
    </row>
    <row r="27" spans="1:19" ht="30.65" customHeight="1" x14ac:dyDescent="0.35">
      <c r="A27" s="56" t="str">
        <f>'S2 Maquette'!B27</f>
        <v>Mission de professionalisation 
Alternance ou stage minimum de 4 mois
Mémoire de fin d'études</v>
      </c>
      <c r="B27" s="41" t="str">
        <f>'S2 Maquette'!C27</f>
        <v>ECUE</v>
      </c>
      <c r="C27" s="40">
        <f>'[2]S2 Maquette'!F27</f>
        <v>0</v>
      </c>
      <c r="D27" s="7">
        <v>10</v>
      </c>
      <c r="E27" s="7" t="s">
        <v>370</v>
      </c>
      <c r="F27" s="7" t="s">
        <v>371</v>
      </c>
      <c r="G27" s="38" t="s">
        <v>370</v>
      </c>
      <c r="H27" s="7" t="s">
        <v>371</v>
      </c>
      <c r="I27" s="38" t="s">
        <v>370</v>
      </c>
      <c r="J27" s="38"/>
      <c r="K27" s="38" t="s">
        <v>1</v>
      </c>
      <c r="L27" s="38"/>
      <c r="M27" s="38">
        <v>2</v>
      </c>
      <c r="N27" s="38"/>
      <c r="O27" s="38"/>
      <c r="P27" s="38"/>
      <c r="Q27" s="38"/>
      <c r="R27" s="38"/>
      <c r="S27" s="11"/>
    </row>
    <row r="28" spans="1:19" ht="30.65" customHeight="1" x14ac:dyDescent="0.35">
      <c r="A28" s="56">
        <f>'S2 Maquette'!B28</f>
        <v>0</v>
      </c>
      <c r="B28" s="41">
        <f>'S2 Maquette'!C28</f>
        <v>0</v>
      </c>
      <c r="C28" s="40">
        <f>'S2 Maquette'!F28</f>
        <v>0</v>
      </c>
      <c r="D28" s="7"/>
      <c r="E28" s="7"/>
      <c r="F28" s="7"/>
      <c r="G28" s="38"/>
      <c r="H28" s="38"/>
      <c r="I28" s="38"/>
      <c r="J28" s="38"/>
      <c r="K28" s="38"/>
      <c r="L28" s="38"/>
      <c r="M28" s="38"/>
      <c r="N28" s="38"/>
      <c r="O28" s="38"/>
      <c r="P28" s="38"/>
      <c r="Q28" s="38"/>
      <c r="R28" s="38"/>
      <c r="S28" s="11"/>
    </row>
    <row r="29" spans="1:19" ht="30.65" customHeight="1" x14ac:dyDescent="0.35">
      <c r="A29" s="56" t="str">
        <f>'S2 Maquette'!B29</f>
        <v>BONUS II (facultatif : max 0,25 points sur moyenne S2)</v>
      </c>
      <c r="B29" s="41">
        <f>'S2 Maquette'!C29</f>
        <v>0</v>
      </c>
      <c r="C29" s="40">
        <f>'S2 Maquette'!F29</f>
        <v>0</v>
      </c>
      <c r="D29" s="7"/>
      <c r="E29" s="7"/>
      <c r="F29" s="7"/>
      <c r="G29" s="38"/>
      <c r="H29" s="38"/>
      <c r="I29" s="38"/>
      <c r="J29" s="38"/>
      <c r="K29" s="38"/>
      <c r="L29" s="38"/>
      <c r="M29" s="38"/>
      <c r="N29" s="38"/>
      <c r="O29" s="38"/>
      <c r="P29" s="38"/>
      <c r="Q29" s="38"/>
      <c r="R29" s="38"/>
      <c r="S29" s="11"/>
    </row>
    <row r="30" spans="1:19" ht="30.65" customHeight="1" x14ac:dyDescent="0.35">
      <c r="A30" s="56" t="str">
        <f>'S2 Maquette'!B30</f>
        <v>Sport</v>
      </c>
      <c r="B30" s="41">
        <f>'S2 Maquette'!C30</f>
        <v>0</v>
      </c>
      <c r="C30" s="40">
        <f>'S2 Maquette'!F30</f>
        <v>0</v>
      </c>
      <c r="D30" s="7"/>
      <c r="E30" s="7"/>
      <c r="F30" s="7"/>
      <c r="G30" s="38"/>
      <c r="H30" s="38"/>
      <c r="I30" s="38"/>
      <c r="J30" s="38"/>
      <c r="K30" s="38"/>
      <c r="L30" s="38"/>
      <c r="M30" s="38"/>
      <c r="N30" s="38"/>
      <c r="O30" s="38"/>
      <c r="P30" s="38"/>
      <c r="Q30" s="38"/>
      <c r="R30" s="38"/>
      <c r="S30" s="11"/>
    </row>
    <row r="31" spans="1:19" ht="30.65" customHeight="1" x14ac:dyDescent="0.35">
      <c r="A31" s="56" t="str">
        <f>'S2 Maquette'!B31</f>
        <v>Engagement étudiant</v>
      </c>
      <c r="B31" s="41">
        <f>'S2 Maquette'!C31</f>
        <v>0</v>
      </c>
      <c r="C31" s="40">
        <f>'S2 Maquette'!F31</f>
        <v>0</v>
      </c>
      <c r="D31" s="7"/>
      <c r="E31" s="7"/>
      <c r="F31" s="7"/>
      <c r="G31" s="38"/>
      <c r="H31" s="38"/>
      <c r="I31" s="38"/>
      <c r="J31" s="38"/>
      <c r="K31" s="38"/>
      <c r="L31" s="38"/>
      <c r="M31" s="38"/>
      <c r="N31" s="38"/>
      <c r="O31" s="38"/>
      <c r="P31" s="38"/>
      <c r="Q31" s="38"/>
      <c r="R31" s="38"/>
      <c r="S31" s="11"/>
    </row>
    <row r="32" spans="1:19" ht="30.65" customHeight="1" x14ac:dyDescent="0.35">
      <c r="A32" s="56" t="str">
        <f>'S2 Maquette'!B32</f>
        <v>Entreprenariat</v>
      </c>
      <c r="B32" s="41">
        <f>'S2 Maquette'!C32</f>
        <v>0</v>
      </c>
      <c r="C32" s="40">
        <f>'S2 Maquette'!F32</f>
        <v>0</v>
      </c>
      <c r="D32" s="7"/>
      <c r="E32" s="7"/>
      <c r="F32" s="7"/>
      <c r="G32" s="38"/>
      <c r="H32" s="38"/>
      <c r="I32" s="38"/>
      <c r="J32" s="38"/>
      <c r="K32" s="38"/>
      <c r="L32" s="38"/>
      <c r="M32" s="38"/>
      <c r="N32" s="38"/>
      <c r="O32" s="38"/>
      <c r="P32" s="38"/>
      <c r="Q32" s="38"/>
      <c r="R32" s="38"/>
      <c r="S32" s="11"/>
    </row>
    <row r="33" spans="1:19" ht="30.65" customHeight="1" x14ac:dyDescent="0.35">
      <c r="A33" s="56" t="str">
        <f>'S2 Maquette'!B33</f>
        <v>Culture</v>
      </c>
      <c r="B33" s="41">
        <f>'S2 Maquette'!C33</f>
        <v>0</v>
      </c>
      <c r="C33" s="40">
        <f>'S2 Maquette'!F33</f>
        <v>0</v>
      </c>
      <c r="D33" s="7"/>
      <c r="E33" s="7"/>
      <c r="F33" s="7"/>
      <c r="G33" s="38"/>
      <c r="H33" s="38"/>
      <c r="I33" s="38"/>
      <c r="J33" s="38"/>
      <c r="K33" s="38"/>
      <c r="L33" s="38"/>
      <c r="M33" s="38"/>
      <c r="N33" s="38"/>
      <c r="O33" s="38"/>
      <c r="P33" s="38"/>
      <c r="Q33" s="38"/>
      <c r="R33" s="38"/>
      <c r="S33" s="11"/>
    </row>
    <row r="34" spans="1:19" ht="30.65" customHeight="1" x14ac:dyDescent="0.35">
      <c r="A34" s="56" t="str">
        <f>'S2 Maquette'!B34</f>
        <v>Langues II</v>
      </c>
      <c r="B34" s="41">
        <f>'S2 Maquette'!C34</f>
        <v>0</v>
      </c>
      <c r="C34" s="40">
        <f>'S2 Maquette'!F34</f>
        <v>0</v>
      </c>
      <c r="D34" s="7"/>
      <c r="E34" s="7"/>
      <c r="F34" s="7"/>
      <c r="G34" s="38"/>
      <c r="H34" s="38"/>
      <c r="I34" s="38"/>
      <c r="J34" s="38"/>
      <c r="K34" s="38"/>
      <c r="L34" s="38"/>
      <c r="M34" s="38"/>
      <c r="N34" s="38"/>
      <c r="O34" s="38"/>
      <c r="P34" s="38"/>
      <c r="Q34" s="38"/>
      <c r="R34" s="38"/>
      <c r="S34" s="11"/>
    </row>
    <row r="35" spans="1:19" ht="30.65" customHeight="1" x14ac:dyDescent="0.35">
      <c r="A35" s="56" t="str">
        <f>'S2 Maquette'!B35</f>
        <v>IAE Engagement vie étudiante II</v>
      </c>
      <c r="B35" s="41">
        <f>'S2 Maquette'!C35</f>
        <v>0</v>
      </c>
      <c r="C35" s="40">
        <f>'S2 Maquette'!F35</f>
        <v>0</v>
      </c>
      <c r="D35" s="7"/>
      <c r="E35" s="7"/>
      <c r="F35" s="7"/>
      <c r="G35" s="38"/>
      <c r="H35" s="38"/>
      <c r="I35" s="38"/>
      <c r="J35" s="38"/>
      <c r="K35" s="38"/>
      <c r="L35" s="38"/>
      <c r="M35" s="38"/>
      <c r="N35" s="38"/>
      <c r="O35" s="38"/>
      <c r="P35" s="38"/>
      <c r="Q35" s="38"/>
      <c r="R35" s="38"/>
      <c r="S35" s="11"/>
    </row>
    <row r="36" spans="1:19" ht="30.65" customHeight="1" x14ac:dyDescent="0.35">
      <c r="A36" s="56" t="str">
        <f>'S2 Maquette'!B36</f>
        <v>IAE Engagement Responsable</v>
      </c>
      <c r="B36" s="41">
        <f>'S2 Maquette'!C36</f>
        <v>0</v>
      </c>
      <c r="C36" s="40">
        <f>'S2 Maquette'!F36</f>
        <v>0</v>
      </c>
      <c r="D36" s="7"/>
      <c r="E36" s="7"/>
      <c r="F36" s="7"/>
      <c r="G36" s="38"/>
      <c r="H36" s="38"/>
      <c r="I36" s="38"/>
      <c r="J36" s="38"/>
      <c r="K36" s="38"/>
      <c r="L36" s="38"/>
      <c r="M36" s="38"/>
      <c r="N36" s="38"/>
      <c r="O36" s="38"/>
      <c r="P36" s="38"/>
      <c r="Q36" s="38"/>
      <c r="R36" s="38"/>
      <c r="S36" s="11"/>
    </row>
    <row r="37" spans="1:19" ht="30.65" customHeight="1" x14ac:dyDescent="0.35">
      <c r="A37" s="56">
        <f>'S2 Maquette'!B37</f>
        <v>0</v>
      </c>
      <c r="B37" s="41">
        <f>'S2 Maquette'!C37</f>
        <v>0</v>
      </c>
      <c r="C37" s="40">
        <f>'S2 Maquette'!F37</f>
        <v>0</v>
      </c>
      <c r="D37" s="7"/>
      <c r="E37" s="7"/>
      <c r="F37" s="7"/>
      <c r="G37" s="38"/>
      <c r="H37" s="38"/>
      <c r="I37" s="38"/>
      <c r="J37" s="38"/>
      <c r="K37" s="38"/>
      <c r="L37" s="38"/>
      <c r="M37" s="38"/>
      <c r="N37" s="38"/>
      <c r="O37" s="38"/>
      <c r="P37" s="38"/>
      <c r="Q37" s="38"/>
      <c r="R37" s="38"/>
      <c r="S37" s="11"/>
    </row>
    <row r="38" spans="1:19" ht="30.65" customHeight="1" x14ac:dyDescent="0.35">
      <c r="A38" s="56">
        <f>'S2 Maquette'!B38</f>
        <v>0</v>
      </c>
      <c r="B38" s="41">
        <f>'S2 Maquette'!C38</f>
        <v>0</v>
      </c>
      <c r="C38" s="40">
        <f>'S2 Maquette'!F38</f>
        <v>0</v>
      </c>
      <c r="D38" s="7"/>
      <c r="E38" s="7"/>
      <c r="F38" s="7"/>
      <c r="G38" s="38"/>
      <c r="H38" s="38"/>
      <c r="I38" s="38"/>
      <c r="J38" s="39"/>
      <c r="K38" s="39"/>
      <c r="L38" s="39"/>
      <c r="M38" s="39"/>
      <c r="N38" s="39"/>
      <c r="O38" s="39"/>
      <c r="P38" s="39"/>
      <c r="Q38" s="39"/>
      <c r="R38" s="39"/>
      <c r="S38" s="1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9:A735">
    <cfRule type="expression" dxfId="223" priority="27">
      <formula>$C1="Parcours Pédagogique"</formula>
    </cfRule>
    <cfRule type="expression" dxfId="222" priority="28">
      <formula>$C1="BLOC"</formula>
    </cfRule>
    <cfRule type="expression" dxfId="221" priority="29">
      <formula>$C1="OPTION"</formula>
    </cfRule>
  </conditionalFormatting>
  <conditionalFormatting sqref="A18:S18 A19:B27 A28:S38">
    <cfRule type="expression" dxfId="220" priority="37">
      <formula>$C18="Modification"</formula>
    </cfRule>
    <cfRule type="expression" dxfId="219" priority="38">
      <formula>$C18="Création"</formula>
    </cfRule>
    <cfRule type="expression" dxfId="218" priority="39">
      <formula>$C18="Fermeture"</formula>
    </cfRule>
  </conditionalFormatting>
  <conditionalFormatting sqref="A18:S18 A19:B27 A28:S38">
    <cfRule type="expression" dxfId="217" priority="36">
      <formula>$C18="Modification MCC"</formula>
    </cfRule>
  </conditionalFormatting>
  <conditionalFormatting sqref="B1:S9 B10:E10 J10:S11 B11:D11 B12:M12 P12 B13:H13 K13:L13 B14:G14 K14:N14 P14:S17 B15:H15 K15:M16 B16:G16 B17:M17 B39:S735">
    <cfRule type="expression" dxfId="216" priority="33">
      <formula>$D1="Modification"</formula>
    </cfRule>
    <cfRule type="expression" dxfId="215" priority="34">
      <formula>$D1="Création"</formula>
    </cfRule>
    <cfRule type="expression" dxfId="214" priority="35">
      <formula>$D1="Fermeture"</formula>
    </cfRule>
  </conditionalFormatting>
  <conditionalFormatting sqref="B1:S9 J10:S11 B12:M12 K14:N14 K15:M16 B17:M17 P14:S17 B10:E10 B11:D11 P12 B13:H13 K13:L13 B14:G14 B15:H15 B16:G16 B39:S735">
    <cfRule type="expression" dxfId="213" priority="32">
      <formula>$D1="Modification MCC"</formula>
    </cfRule>
  </conditionalFormatting>
  <conditionalFormatting sqref="C19:J19 L19:S19 C20:S21 C22:J22 L22:S22 C23:S27">
    <cfRule type="expression" dxfId="212" priority="18">
      <formula>$C19="Modification"</formula>
    </cfRule>
    <cfRule type="expression" dxfId="211" priority="19">
      <formula>$C19="Création"</formula>
    </cfRule>
    <cfRule type="expression" dxfId="210" priority="20">
      <formula>$C19="Fermeture"</formula>
    </cfRule>
  </conditionalFormatting>
  <conditionalFormatting sqref="J1:J735">
    <cfRule type="expression" dxfId="209" priority="12">
      <formula>$I1="NON"</formula>
    </cfRule>
  </conditionalFormatting>
  <conditionalFormatting sqref="K19">
    <cfRule type="expression" dxfId="208" priority="5">
      <formula>$C19="Modification MCC"</formula>
    </cfRule>
    <cfRule type="expression" dxfId="207" priority="6">
      <formula>$C19="Modification"</formula>
    </cfRule>
    <cfRule type="expression" dxfId="206" priority="7">
      <formula>$C19="Création"</formula>
    </cfRule>
    <cfRule type="expression" dxfId="205" priority="8">
      <formula>$C19="Fermeture"</formula>
    </cfRule>
  </conditionalFormatting>
  <conditionalFormatting sqref="K22">
    <cfRule type="expression" dxfId="204" priority="1">
      <formula>$C22="Modification MCC"</formula>
    </cfRule>
    <cfRule type="expression" dxfId="203" priority="2">
      <formula>$C22="Modification"</formula>
    </cfRule>
    <cfRule type="expression" dxfId="202" priority="3">
      <formula>$C22="Création"</formula>
    </cfRule>
    <cfRule type="expression" dxfId="201" priority="4">
      <formula>$C22="Fermeture"</formula>
    </cfRule>
  </conditionalFormatting>
  <conditionalFormatting sqref="L18:L38">
    <cfRule type="expression" dxfId="200" priority="15">
      <formula>$K18="CT (Contrôle terminal)"</formula>
    </cfRule>
    <cfRule type="expression" dxfId="199" priority="16">
      <formula>$K18="CCI (CC Intégral)"</formula>
    </cfRule>
  </conditionalFormatting>
  <conditionalFormatting sqref="L19:S19 C20:S21 L22:S22 C23:S27 C19:J19 C22:J22">
    <cfRule type="expression" dxfId="198" priority="17">
      <formula>$C19="Modification MCC"</formula>
    </cfRule>
  </conditionalFormatting>
  <conditionalFormatting sqref="M1:M735">
    <cfRule type="expression" dxfId="197" priority="14">
      <formula>$K1="CT (Contrôle terminal)"</formula>
    </cfRule>
  </conditionalFormatting>
  <conditionalFormatting sqref="N1:O735">
    <cfRule type="expression" dxfId="196" priority="11">
      <formula>$K1="CCI (CC Intégral)"</formula>
    </cfRule>
  </conditionalFormatting>
  <conditionalFormatting sqref="P19:S38">
    <cfRule type="expression" dxfId="195" priority="13">
      <formula>$H$15="Session Unique"</formula>
    </cfRule>
  </conditionalFormatting>
  <conditionalFormatting sqref="Q1:R735">
    <cfRule type="expression" dxfId="194" priority="9">
      <formula>$P1="Autres"</formula>
    </cfRule>
  </conditionalFormatting>
  <conditionalFormatting sqref="S1:S735">
    <cfRule type="expression" dxfId="193" priority="10">
      <formula>$P1="CT (Contrôle terminal)"</formula>
    </cfRule>
  </conditionalFormatting>
  <dataValidations count="6">
    <dataValidation type="list" allowBlank="1" showInputMessage="1" showErrorMessage="1" sqref="D1:D6" xr:uid="{65F83992-3530-46A9-9966-E1C9D9BBDB81}">
      <formula1>"Obligatoire, Facultatif, Complémentaire"</formula1>
    </dataValidation>
    <dataValidation type="list" allowBlank="1" showInputMessage="1" showErrorMessage="1" sqref="Q19:Q38 N19:N38" xr:uid="{7402A8AD-33BC-437E-AA5B-601BD34F396A}">
      <formula1>List_Controle</formula1>
    </dataValidation>
    <dataValidation type="list" allowBlank="1" showInputMessage="1" showErrorMessage="1" sqref="K19:K38" xr:uid="{3EFC068E-853F-4D2B-8185-C32C4ABBE778}">
      <formula1>List_Controle2</formula1>
    </dataValidation>
    <dataValidation type="list" allowBlank="1" showInputMessage="1" showErrorMessage="1" sqref="C19:C38" xr:uid="{DB288351-34D9-4828-84D3-068D55ACB226}">
      <formula1>"Modification MCC"</formula1>
    </dataValidation>
    <dataValidation type="list" allowBlank="1" showInputMessage="1" showErrorMessage="1" sqref="P19:P38" xr:uid="{DC1F5E16-051D-4912-9B19-EF3F7D967DB8}">
      <formula1>"CT (Contrôle terminal), Autres"</formula1>
    </dataValidation>
    <dataValidation type="list" allowBlank="1" showInputMessage="1" showErrorMessage="1" sqref="E19:I38" xr:uid="{C09A54C0-3ACC-4A4F-8460-EBFE1937E8B7}">
      <formula1>"OUI, NON"</formula1>
    </dataValidation>
  </dataValidations>
  <pageMargins left="0.7" right="0.7" top="0.75" bottom="0.75"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49"/>
  <sheetViews>
    <sheetView zoomScale="60" zoomScaleNormal="60" workbookViewId="0">
      <pane ySplit="18" topLeftCell="A34" activePane="bottomLeft" state="frozen"/>
      <selection pane="bottomLeft" activeCell="B36" sqref="B36"/>
    </sheetView>
  </sheetViews>
  <sheetFormatPr baseColWidth="10"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0.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58"/>
      <c r="B1" s="158"/>
      <c r="C1" s="158"/>
      <c r="D1" s="158"/>
      <c r="E1" s="158"/>
      <c r="F1" s="158"/>
      <c r="G1" s="158"/>
      <c r="H1" s="158"/>
      <c r="I1" s="158"/>
      <c r="J1" s="158"/>
    </row>
    <row r="2" spans="1:11" x14ac:dyDescent="0.35">
      <c r="A2" s="158"/>
      <c r="B2" s="158"/>
      <c r="C2" s="158"/>
      <c r="D2" s="158"/>
      <c r="E2" s="158"/>
      <c r="F2" s="158"/>
      <c r="G2" s="158"/>
      <c r="H2" s="158"/>
      <c r="I2" s="158"/>
      <c r="J2" s="158"/>
    </row>
    <row r="3" spans="1:11" x14ac:dyDescent="0.35">
      <c r="A3" s="158"/>
      <c r="B3" s="158"/>
      <c r="C3" s="158"/>
      <c r="D3" s="158"/>
      <c r="E3" s="158"/>
      <c r="F3" s="158"/>
      <c r="G3" s="158"/>
      <c r="H3" s="158"/>
      <c r="I3" s="158"/>
      <c r="J3" s="158"/>
    </row>
    <row r="4" spans="1:11" x14ac:dyDescent="0.35">
      <c r="A4" s="158"/>
      <c r="B4" s="158"/>
      <c r="C4" s="158"/>
      <c r="D4" s="158"/>
      <c r="E4" s="158"/>
      <c r="F4" s="158"/>
      <c r="G4" s="158"/>
      <c r="H4" s="158"/>
      <c r="I4" s="158"/>
      <c r="J4" s="158"/>
    </row>
    <row r="5" spans="1:11" x14ac:dyDescent="0.35">
      <c r="A5" s="158"/>
      <c r="B5" s="158"/>
      <c r="C5" s="158"/>
      <c r="D5" s="158"/>
      <c r="E5" s="158"/>
      <c r="F5" s="158"/>
      <c r="G5" s="158"/>
      <c r="H5" s="158"/>
      <c r="I5" s="158"/>
      <c r="J5" s="158"/>
    </row>
    <row r="6" spans="1:11" x14ac:dyDescent="0.35">
      <c r="A6" s="158"/>
      <c r="B6" s="158"/>
      <c r="C6" s="158"/>
      <c r="D6" s="158"/>
      <c r="E6" s="158"/>
      <c r="F6" s="158"/>
      <c r="G6" s="158"/>
      <c r="H6" s="158"/>
      <c r="I6" s="158"/>
      <c r="J6" s="158"/>
    </row>
    <row r="7" spans="1:11" ht="18" customHeight="1" x14ac:dyDescent="0.35">
      <c r="A7" s="142" t="s">
        <v>201</v>
      </c>
      <c r="B7" s="145" t="str">
        <f>'Fiche Générale'!B2</f>
        <v>IAE</v>
      </c>
      <c r="C7" s="142" t="s">
        <v>68</v>
      </c>
      <c r="D7" s="142"/>
      <c r="E7" s="144" t="str">
        <f>'Fiche Générale'!B3</f>
        <v>Management Sectoriel</v>
      </c>
      <c r="F7" s="145"/>
      <c r="G7" s="142" t="s">
        <v>200</v>
      </c>
      <c r="H7" s="157" t="str">
        <f>'Fiche Générale'!B4</f>
        <v>GMSEC24 - 400/500</v>
      </c>
      <c r="I7" s="157"/>
      <c r="J7" s="157"/>
    </row>
    <row r="8" spans="1:11" ht="18" customHeight="1" x14ac:dyDescent="0.35">
      <c r="A8" s="142"/>
      <c r="B8" s="147"/>
      <c r="C8" s="142"/>
      <c r="D8" s="142"/>
      <c r="E8" s="146"/>
      <c r="F8" s="147"/>
      <c r="G8" s="142"/>
      <c r="H8" s="157"/>
      <c r="I8" s="157"/>
      <c r="J8" s="157"/>
    </row>
    <row r="9" spans="1:11" ht="18" customHeight="1" x14ac:dyDescent="0.35">
      <c r="A9" s="142"/>
      <c r="B9" s="147"/>
      <c r="C9" s="142"/>
      <c r="D9" s="142"/>
      <c r="E9" s="148"/>
      <c r="F9" s="149"/>
      <c r="G9" s="142"/>
      <c r="H9" s="157"/>
      <c r="I9" s="157"/>
      <c r="J9" s="157"/>
    </row>
    <row r="10" spans="1:11" ht="18" customHeight="1" x14ac:dyDescent="0.35">
      <c r="A10" s="142"/>
      <c r="B10" s="147"/>
      <c r="C10" s="143" t="s">
        <v>69</v>
      </c>
      <c r="D10" s="143"/>
      <c r="E10" s="150" t="str">
        <f>'Fiche Générale'!C12</f>
        <v>Management de l'Art et de la Culture</v>
      </c>
      <c r="F10" s="151"/>
      <c r="G10" s="151"/>
      <c r="H10" s="151"/>
      <c r="I10" s="151"/>
      <c r="J10" s="152"/>
    </row>
    <row r="11" spans="1:11" ht="18" customHeight="1" x14ac:dyDescent="0.35">
      <c r="A11" s="142"/>
      <c r="B11" s="149"/>
      <c r="C11" s="143"/>
      <c r="D11" s="143"/>
      <c r="E11" s="153"/>
      <c r="F11" s="154"/>
      <c r="G11" s="154"/>
      <c r="H11" s="154"/>
      <c r="I11" s="154"/>
      <c r="J11" s="155"/>
    </row>
    <row r="13" spans="1:11" x14ac:dyDescent="0.35">
      <c r="A13" s="159" t="s">
        <v>23</v>
      </c>
      <c r="B13" s="105" t="s">
        <v>186</v>
      </c>
      <c r="C13" s="159" t="s">
        <v>70</v>
      </c>
      <c r="D13" s="159"/>
      <c r="E13" s="190" t="s">
        <v>509</v>
      </c>
      <c r="F13" s="190"/>
      <c r="G13" s="159" t="s">
        <v>265</v>
      </c>
      <c r="H13" s="102">
        <f>[1]Calcul!G7</f>
        <v>495</v>
      </c>
      <c r="I13" s="102"/>
    </row>
    <row r="14" spans="1:11" x14ac:dyDescent="0.35">
      <c r="A14" s="159"/>
      <c r="B14" s="108"/>
      <c r="C14" s="159"/>
      <c r="D14" s="159"/>
      <c r="E14" s="190"/>
      <c r="F14" s="190"/>
      <c r="G14" s="159"/>
      <c r="H14" s="102"/>
      <c r="I14" s="102"/>
      <c r="J14" s="15" t="s">
        <v>452</v>
      </c>
      <c r="K14" s="85" t="s">
        <v>539</v>
      </c>
    </row>
    <row r="15" spans="1:11" x14ac:dyDescent="0.35">
      <c r="A15" s="159" t="s">
        <v>203</v>
      </c>
      <c r="B15" s="105" t="s">
        <v>187</v>
      </c>
      <c r="C15" s="162" t="s">
        <v>71</v>
      </c>
      <c r="D15" s="163"/>
      <c r="E15" s="160" t="s">
        <v>519</v>
      </c>
      <c r="F15" s="160"/>
      <c r="G15" s="159" t="s">
        <v>190</v>
      </c>
      <c r="H15" s="102">
        <f>[1]Calcul!G20</f>
        <v>465</v>
      </c>
      <c r="I15" s="102"/>
    </row>
    <row r="16" spans="1:11" x14ac:dyDescent="0.35">
      <c r="A16" s="159"/>
      <c r="B16" s="108"/>
      <c r="C16" s="164"/>
      <c r="D16" s="165"/>
      <c r="E16" s="160"/>
      <c r="F16" s="160"/>
      <c r="G16" s="159"/>
      <c r="H16" s="102"/>
      <c r="I16" s="102"/>
      <c r="J16" s="15" t="s">
        <v>453</v>
      </c>
      <c r="K16" s="85" t="s">
        <v>519</v>
      </c>
    </row>
    <row r="17" spans="1:15" x14ac:dyDescent="0.35">
      <c r="I17" s="16"/>
      <c r="J17" s="16"/>
      <c r="K17" s="16"/>
      <c r="L17" s="16"/>
      <c r="M17" s="16"/>
      <c r="N17" s="16"/>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5" customFormat="1" ht="43.15" customHeight="1" x14ac:dyDescent="0.35">
      <c r="A19" s="22">
        <v>8</v>
      </c>
      <c r="B19" s="58" t="s">
        <v>513</v>
      </c>
      <c r="C19" s="7" t="s">
        <v>33</v>
      </c>
      <c r="D19" s="59">
        <v>6</v>
      </c>
      <c r="E19" s="5" t="s">
        <v>32</v>
      </c>
      <c r="F19" s="6"/>
      <c r="G19" s="77" t="s">
        <v>482</v>
      </c>
      <c r="H19" s="7"/>
      <c r="I19" s="7"/>
      <c r="J19" s="7"/>
      <c r="K19" s="7"/>
      <c r="L19" s="7"/>
      <c r="M19" s="7"/>
      <c r="N19" s="5"/>
      <c r="O19" s="5"/>
    </row>
    <row r="20" spans="1:15" s="15" customFormat="1" ht="43.15" customHeight="1" x14ac:dyDescent="0.35">
      <c r="A20" s="22" t="s">
        <v>387</v>
      </c>
      <c r="B20" s="5" t="s">
        <v>388</v>
      </c>
      <c r="C20" s="7" t="s">
        <v>34</v>
      </c>
      <c r="D20" s="7"/>
      <c r="E20" s="5" t="s">
        <v>32</v>
      </c>
      <c r="F20" s="6"/>
      <c r="G20" s="78" t="s">
        <v>483</v>
      </c>
      <c r="H20" s="7" t="s">
        <v>227</v>
      </c>
      <c r="I20" s="7">
        <v>30</v>
      </c>
      <c r="J20" s="7"/>
      <c r="K20" s="7"/>
      <c r="L20" s="7"/>
      <c r="M20" s="7"/>
      <c r="N20" s="5"/>
      <c r="O20" s="5"/>
    </row>
    <row r="21" spans="1:15" s="15" customFormat="1" ht="43.15" customHeight="1" x14ac:dyDescent="0.35">
      <c r="A21" s="22" t="s">
        <v>389</v>
      </c>
      <c r="B21" s="5" t="s">
        <v>390</v>
      </c>
      <c r="C21" s="7" t="s">
        <v>34</v>
      </c>
      <c r="D21" s="7"/>
      <c r="E21" s="5" t="s">
        <v>32</v>
      </c>
      <c r="F21" s="6"/>
      <c r="G21" s="78" t="s">
        <v>484</v>
      </c>
      <c r="H21" s="7" t="s">
        <v>227</v>
      </c>
      <c r="I21" s="7">
        <v>20</v>
      </c>
      <c r="J21" s="7"/>
      <c r="K21" s="7"/>
      <c r="L21" s="7"/>
      <c r="M21" s="7"/>
      <c r="N21" s="5"/>
      <c r="O21" s="5"/>
    </row>
    <row r="22" spans="1:15" s="15" customFormat="1" ht="43.15" customHeight="1" x14ac:dyDescent="0.35">
      <c r="A22" s="22" t="s">
        <v>391</v>
      </c>
      <c r="B22" s="24" t="s">
        <v>392</v>
      </c>
      <c r="C22" s="7" t="s">
        <v>34</v>
      </c>
      <c r="D22" s="7"/>
      <c r="E22" s="5" t="s">
        <v>32</v>
      </c>
      <c r="F22" s="6"/>
      <c r="G22" s="78" t="s">
        <v>485</v>
      </c>
      <c r="H22" s="7" t="s">
        <v>227</v>
      </c>
      <c r="I22" s="7">
        <v>20</v>
      </c>
      <c r="J22" s="7"/>
      <c r="K22" s="7"/>
      <c r="L22" s="7"/>
      <c r="M22" s="7"/>
      <c r="N22" s="5"/>
      <c r="O22" s="5"/>
    </row>
    <row r="23" spans="1:15" s="15" customFormat="1" ht="43.15" customHeight="1" x14ac:dyDescent="0.35">
      <c r="A23" s="21">
        <v>9</v>
      </c>
      <c r="B23" s="60" t="s">
        <v>514</v>
      </c>
      <c r="C23" s="10" t="s">
        <v>33</v>
      </c>
      <c r="D23" s="61">
        <v>6</v>
      </c>
      <c r="E23" s="5" t="s">
        <v>32</v>
      </c>
      <c r="F23" s="6"/>
      <c r="G23" s="77" t="s">
        <v>486</v>
      </c>
      <c r="H23" s="7"/>
      <c r="I23" s="10"/>
      <c r="J23" s="10"/>
      <c r="K23" s="10"/>
      <c r="L23" s="10"/>
      <c r="M23" s="10"/>
      <c r="N23" s="6"/>
      <c r="O23" s="6"/>
    </row>
    <row r="24" spans="1:15" ht="43.15" customHeight="1" x14ac:dyDescent="0.35">
      <c r="A24" s="22" t="s">
        <v>393</v>
      </c>
      <c r="B24" s="24" t="s">
        <v>394</v>
      </c>
      <c r="C24" s="7" t="s">
        <v>34</v>
      </c>
      <c r="D24" s="7"/>
      <c r="E24" s="5" t="s">
        <v>32</v>
      </c>
      <c r="F24" s="6"/>
      <c r="G24" s="78" t="s">
        <v>487</v>
      </c>
      <c r="H24" s="7" t="s">
        <v>211</v>
      </c>
      <c r="I24" s="7">
        <v>20</v>
      </c>
      <c r="J24" s="7"/>
      <c r="K24" s="7"/>
      <c r="L24" s="7"/>
      <c r="M24" s="7"/>
      <c r="N24" s="5"/>
      <c r="O24" s="5"/>
    </row>
    <row r="25" spans="1:15" ht="43.15" customHeight="1" x14ac:dyDescent="0.35">
      <c r="A25" s="22" t="s">
        <v>395</v>
      </c>
      <c r="B25" s="53" t="s">
        <v>396</v>
      </c>
      <c r="C25" s="7" t="s">
        <v>34</v>
      </c>
      <c r="D25" s="7"/>
      <c r="E25" s="5" t="s">
        <v>32</v>
      </c>
      <c r="F25" s="6"/>
      <c r="G25" s="79" t="s">
        <v>488</v>
      </c>
      <c r="H25" s="7" t="s">
        <v>227</v>
      </c>
      <c r="I25" s="50">
        <v>20</v>
      </c>
      <c r="J25" s="7"/>
      <c r="K25" s="7"/>
      <c r="L25" s="7"/>
      <c r="M25" s="7"/>
      <c r="N25" s="5"/>
      <c r="O25" s="5"/>
    </row>
    <row r="26" spans="1:15" ht="43.15" customHeight="1" x14ac:dyDescent="0.35">
      <c r="A26" s="22" t="s">
        <v>397</v>
      </c>
      <c r="B26" s="24" t="s">
        <v>398</v>
      </c>
      <c r="C26" s="7" t="s">
        <v>34</v>
      </c>
      <c r="D26" s="7"/>
      <c r="E26" s="5" t="s">
        <v>32</v>
      </c>
      <c r="F26" s="6"/>
      <c r="G26" s="78" t="s">
        <v>489</v>
      </c>
      <c r="H26" s="7" t="s">
        <v>211</v>
      </c>
      <c r="I26" s="50">
        <v>20</v>
      </c>
      <c r="J26" s="7"/>
      <c r="K26" s="7"/>
      <c r="L26" s="7"/>
      <c r="M26" s="7"/>
      <c r="N26" s="5"/>
      <c r="O26" s="5"/>
    </row>
    <row r="27" spans="1:15" ht="43.15" customHeight="1" x14ac:dyDescent="0.35">
      <c r="A27" s="22">
        <v>10</v>
      </c>
      <c r="B27" s="52" t="s">
        <v>515</v>
      </c>
      <c r="C27" s="7" t="s">
        <v>33</v>
      </c>
      <c r="D27" s="59">
        <v>6</v>
      </c>
      <c r="E27" s="5" t="s">
        <v>32</v>
      </c>
      <c r="F27" s="6"/>
      <c r="G27" s="77" t="s">
        <v>490</v>
      </c>
      <c r="H27" s="7"/>
      <c r="I27" s="50"/>
      <c r="J27" s="7"/>
      <c r="K27" s="7"/>
      <c r="L27" s="7"/>
      <c r="M27" s="7"/>
      <c r="N27" s="5"/>
      <c r="O27" s="5"/>
    </row>
    <row r="28" spans="1:15" ht="43.15" customHeight="1" x14ac:dyDescent="0.35">
      <c r="A28" s="22" t="s">
        <v>399</v>
      </c>
      <c r="B28" s="24" t="s">
        <v>400</v>
      </c>
      <c r="C28" s="7" t="s">
        <v>34</v>
      </c>
      <c r="D28" s="7"/>
      <c r="E28" s="5" t="s">
        <v>32</v>
      </c>
      <c r="F28" s="6"/>
      <c r="G28" s="78" t="s">
        <v>491</v>
      </c>
      <c r="H28" s="7" t="s">
        <v>206</v>
      </c>
      <c r="I28" s="50">
        <v>30</v>
      </c>
      <c r="J28" s="7"/>
      <c r="K28" s="7"/>
      <c r="L28" s="7"/>
      <c r="M28" s="7"/>
      <c r="N28" s="5"/>
      <c r="O28" s="5"/>
    </row>
    <row r="29" spans="1:15" ht="43.15" customHeight="1" x14ac:dyDescent="0.35">
      <c r="A29" s="22" t="s">
        <v>401</v>
      </c>
      <c r="B29" s="24" t="s">
        <v>402</v>
      </c>
      <c r="C29" s="7" t="s">
        <v>34</v>
      </c>
      <c r="D29" s="7"/>
      <c r="E29" s="5" t="s">
        <v>32</v>
      </c>
      <c r="F29" s="6"/>
      <c r="G29" s="78" t="s">
        <v>492</v>
      </c>
      <c r="H29" s="7" t="s">
        <v>206</v>
      </c>
      <c r="I29" s="50">
        <v>20</v>
      </c>
      <c r="J29" s="7"/>
      <c r="K29" s="7"/>
      <c r="L29" s="7"/>
      <c r="M29" s="7"/>
      <c r="N29" s="5"/>
      <c r="O29" s="5"/>
    </row>
    <row r="30" spans="1:15" ht="43.15" customHeight="1" x14ac:dyDescent="0.35">
      <c r="A30" s="22">
        <v>11</v>
      </c>
      <c r="B30" s="52" t="s">
        <v>516</v>
      </c>
      <c r="C30" s="7" t="s">
        <v>33</v>
      </c>
      <c r="D30" s="59">
        <v>6</v>
      </c>
      <c r="E30" s="5" t="s">
        <v>32</v>
      </c>
      <c r="F30" s="6"/>
      <c r="G30" s="77" t="s">
        <v>493</v>
      </c>
      <c r="H30" s="7"/>
      <c r="I30" s="50"/>
      <c r="J30" s="7"/>
      <c r="K30" s="7"/>
      <c r="L30" s="7"/>
      <c r="M30" s="7"/>
      <c r="N30" s="5"/>
      <c r="O30" s="5"/>
    </row>
    <row r="31" spans="1:15" ht="43.15" customHeight="1" x14ac:dyDescent="0.35">
      <c r="A31" s="22" t="s">
        <v>403</v>
      </c>
      <c r="B31" s="24" t="s">
        <v>404</v>
      </c>
      <c r="C31" s="7" t="s">
        <v>34</v>
      </c>
      <c r="D31" s="7"/>
      <c r="E31" s="5" t="s">
        <v>32</v>
      </c>
      <c r="F31" s="6"/>
      <c r="G31" s="79" t="s">
        <v>494</v>
      </c>
      <c r="H31" s="7" t="s">
        <v>211</v>
      </c>
      <c r="I31" s="50">
        <v>20</v>
      </c>
      <c r="J31" s="7"/>
      <c r="K31" s="7"/>
      <c r="L31" s="7" t="s">
        <v>332</v>
      </c>
      <c r="M31" s="7"/>
      <c r="N31" s="5"/>
      <c r="O31" s="5"/>
    </row>
    <row r="32" spans="1:15" ht="43.15" customHeight="1" x14ac:dyDescent="0.35">
      <c r="A32" s="22" t="s">
        <v>405</v>
      </c>
      <c r="B32" s="24" t="s">
        <v>406</v>
      </c>
      <c r="C32" s="7" t="s">
        <v>34</v>
      </c>
      <c r="D32" s="7"/>
      <c r="E32" s="5" t="s">
        <v>32</v>
      </c>
      <c r="F32" s="6"/>
      <c r="G32" s="78" t="s">
        <v>495</v>
      </c>
      <c r="H32" s="7" t="s">
        <v>211</v>
      </c>
      <c r="I32" s="7">
        <v>20</v>
      </c>
      <c r="J32" s="7"/>
      <c r="K32" s="7"/>
      <c r="L32" s="7" t="s">
        <v>332</v>
      </c>
      <c r="M32" s="7"/>
      <c r="N32" s="5"/>
      <c r="O32" s="5"/>
    </row>
    <row r="33" spans="1:15" ht="43.15" customHeight="1" x14ac:dyDescent="0.35">
      <c r="A33" s="22" t="s">
        <v>407</v>
      </c>
      <c r="B33" s="24" t="s">
        <v>408</v>
      </c>
      <c r="C33" s="7" t="s">
        <v>34</v>
      </c>
      <c r="D33" s="7"/>
      <c r="E33" s="5" t="s">
        <v>32</v>
      </c>
      <c r="F33" s="6"/>
      <c r="G33" s="78" t="s">
        <v>496</v>
      </c>
      <c r="H33" s="7" t="s">
        <v>227</v>
      </c>
      <c r="I33" s="7">
        <v>20</v>
      </c>
      <c r="J33" s="7"/>
      <c r="K33" s="7"/>
      <c r="L33" s="7"/>
      <c r="M33" s="7"/>
      <c r="N33" s="5"/>
      <c r="O33" s="5"/>
    </row>
    <row r="34" spans="1:15" ht="43.15" customHeight="1" x14ac:dyDescent="0.35">
      <c r="A34" s="22">
        <v>12</v>
      </c>
      <c r="B34" s="52" t="s">
        <v>517</v>
      </c>
      <c r="C34" s="7" t="s">
        <v>33</v>
      </c>
      <c r="D34" s="59">
        <v>6</v>
      </c>
      <c r="E34" s="5" t="s">
        <v>32</v>
      </c>
      <c r="F34" s="6"/>
      <c r="G34" s="77" t="s">
        <v>497</v>
      </c>
      <c r="H34" s="7"/>
      <c r="I34" s="7"/>
      <c r="J34" s="7"/>
      <c r="K34" s="7"/>
      <c r="L34" s="7"/>
      <c r="M34" s="7"/>
      <c r="N34" s="5"/>
      <c r="O34" s="5"/>
    </row>
    <row r="35" spans="1:15" ht="43.15" customHeight="1" x14ac:dyDescent="0.35">
      <c r="A35" s="22" t="s">
        <v>409</v>
      </c>
      <c r="B35" s="24" t="s">
        <v>410</v>
      </c>
      <c r="C35" s="7" t="s">
        <v>34</v>
      </c>
      <c r="D35" s="7"/>
      <c r="E35" s="5" t="s">
        <v>32</v>
      </c>
      <c r="F35" s="6"/>
      <c r="G35" s="78" t="s">
        <v>498</v>
      </c>
      <c r="H35" s="7" t="s">
        <v>211</v>
      </c>
      <c r="I35" s="62">
        <v>30</v>
      </c>
      <c r="J35" s="7"/>
      <c r="K35" s="7"/>
      <c r="L35" s="7"/>
      <c r="M35" s="7"/>
      <c r="N35" s="5"/>
      <c r="O35" s="5"/>
    </row>
    <row r="36" spans="1:15" ht="43.15" customHeight="1" x14ac:dyDescent="0.35">
      <c r="A36" s="22" t="s">
        <v>411</v>
      </c>
      <c r="B36" s="99" t="s">
        <v>412</v>
      </c>
      <c r="C36" s="7" t="s">
        <v>34</v>
      </c>
      <c r="D36" s="7"/>
      <c r="E36" s="5" t="s">
        <v>32</v>
      </c>
      <c r="F36" s="6"/>
      <c r="G36" s="79" t="s">
        <v>540</v>
      </c>
      <c r="H36" s="7" t="s">
        <v>211</v>
      </c>
      <c r="I36" s="63">
        <v>20</v>
      </c>
      <c r="J36" s="7"/>
      <c r="K36" s="7"/>
      <c r="L36" s="7" t="s">
        <v>332</v>
      </c>
      <c r="M36" s="7" t="s">
        <v>67</v>
      </c>
      <c r="N36" s="86"/>
      <c r="O36" s="5" t="s">
        <v>541</v>
      </c>
    </row>
    <row r="37" spans="1:15" ht="43.15" customHeight="1" x14ac:dyDescent="0.35">
      <c r="A37" s="22" t="s">
        <v>413</v>
      </c>
      <c r="B37" s="24" t="s">
        <v>414</v>
      </c>
      <c r="C37" s="7" t="s">
        <v>34</v>
      </c>
      <c r="D37" s="7"/>
      <c r="E37" s="5" t="s">
        <v>32</v>
      </c>
      <c r="F37" s="6"/>
      <c r="G37" s="78" t="s">
        <v>499</v>
      </c>
      <c r="H37" s="7" t="s">
        <v>211</v>
      </c>
      <c r="I37" s="63">
        <v>20</v>
      </c>
      <c r="J37" s="7"/>
      <c r="K37" s="7"/>
      <c r="L37" s="7"/>
      <c r="M37" s="7"/>
      <c r="N37" s="5"/>
      <c r="O37" s="5"/>
    </row>
    <row r="38" spans="1:15" ht="43.15" customHeight="1" x14ac:dyDescent="0.35">
      <c r="A38" s="22" t="s">
        <v>415</v>
      </c>
      <c r="B38" s="24" t="s">
        <v>416</v>
      </c>
      <c r="C38" s="7" t="s">
        <v>34</v>
      </c>
      <c r="D38" s="7"/>
      <c r="E38" s="5" t="s">
        <v>32</v>
      </c>
      <c r="F38" s="6"/>
      <c r="G38" s="78" t="s">
        <v>500</v>
      </c>
      <c r="H38" s="7" t="s">
        <v>211</v>
      </c>
      <c r="I38" s="63">
        <v>20</v>
      </c>
      <c r="J38" s="7"/>
      <c r="K38" s="7"/>
      <c r="L38" s="7"/>
      <c r="M38" s="7"/>
      <c r="N38" s="5"/>
      <c r="O38" s="5"/>
    </row>
    <row r="39" spans="1:15" ht="43.15" customHeight="1" x14ac:dyDescent="0.35">
      <c r="A39" s="22"/>
      <c r="B39" s="24"/>
      <c r="C39" s="7"/>
      <c r="D39" s="7"/>
      <c r="E39" s="5"/>
      <c r="F39" s="5"/>
      <c r="G39" s="5"/>
      <c r="H39" s="7"/>
      <c r="I39" s="7"/>
      <c r="J39" s="7"/>
      <c r="K39" s="7"/>
      <c r="L39" s="7"/>
      <c r="M39" s="7"/>
      <c r="N39" s="5"/>
      <c r="O39" s="5"/>
    </row>
    <row r="40" spans="1:15" ht="43.15" customHeight="1" x14ac:dyDescent="0.35">
      <c r="A40" s="22"/>
      <c r="B40" s="52" t="s">
        <v>429</v>
      </c>
      <c r="C40" s="7"/>
      <c r="D40" s="7"/>
      <c r="E40" s="5" t="s">
        <v>77</v>
      </c>
      <c r="F40" s="5"/>
      <c r="G40" s="5"/>
      <c r="H40" s="7"/>
      <c r="I40" s="7"/>
      <c r="J40" s="7"/>
      <c r="K40" s="7"/>
      <c r="L40" s="7"/>
      <c r="M40" s="7"/>
      <c r="N40" s="5"/>
      <c r="O40" s="5"/>
    </row>
    <row r="41" spans="1:15" ht="43.15" customHeight="1" x14ac:dyDescent="0.35">
      <c r="A41" s="83" t="s">
        <v>529</v>
      </c>
      <c r="B41" s="53" t="s">
        <v>355</v>
      </c>
      <c r="C41" s="7"/>
      <c r="D41" s="7"/>
      <c r="E41" s="5" t="s">
        <v>77</v>
      </c>
      <c r="F41" s="5"/>
      <c r="G41" s="80" t="s">
        <v>430</v>
      </c>
      <c r="H41" s="7"/>
      <c r="I41" s="7"/>
      <c r="J41" s="7"/>
      <c r="K41" s="7"/>
      <c r="L41" s="7"/>
      <c r="M41" s="7"/>
      <c r="N41" s="5"/>
      <c r="O41" s="5"/>
    </row>
    <row r="42" spans="1:15" ht="43.15" customHeight="1" x14ac:dyDescent="0.35">
      <c r="A42" s="22"/>
      <c r="B42" s="53" t="s">
        <v>357</v>
      </c>
      <c r="C42" s="7"/>
      <c r="D42" s="7"/>
      <c r="E42" s="5" t="s">
        <v>77</v>
      </c>
      <c r="F42" s="5"/>
      <c r="G42" s="80" t="s">
        <v>431</v>
      </c>
      <c r="H42" s="7"/>
      <c r="I42" s="7"/>
      <c r="J42" s="7"/>
      <c r="K42" s="7"/>
      <c r="L42" s="7"/>
      <c r="M42" s="7"/>
      <c r="N42" s="5"/>
      <c r="O42" s="5"/>
    </row>
    <row r="43" spans="1:15" ht="43.15" customHeight="1" x14ac:dyDescent="0.45">
      <c r="A43" s="23"/>
      <c r="B43" s="66" t="s">
        <v>366</v>
      </c>
      <c r="C43" s="67"/>
      <c r="D43" s="67"/>
      <c r="E43" s="67" t="s">
        <v>77</v>
      </c>
      <c r="F43" s="67"/>
      <c r="G43" s="81" t="s">
        <v>432</v>
      </c>
      <c r="H43" s="11"/>
      <c r="I43" s="7"/>
      <c r="J43" s="7"/>
      <c r="K43" s="7"/>
      <c r="L43" s="7"/>
      <c r="M43" s="7"/>
      <c r="N43" s="8"/>
      <c r="O43" s="8"/>
    </row>
    <row r="44" spans="1:15" ht="43.15" customHeight="1" x14ac:dyDescent="0.45">
      <c r="A44" s="23"/>
      <c r="B44" s="66" t="s">
        <v>368</v>
      </c>
      <c r="C44" s="67"/>
      <c r="D44" s="67"/>
      <c r="E44" s="67" t="s">
        <v>77</v>
      </c>
      <c r="F44" s="67"/>
      <c r="G44" s="81" t="s">
        <v>433</v>
      </c>
      <c r="H44" s="11"/>
      <c r="I44" s="7"/>
      <c r="J44" s="7"/>
      <c r="K44" s="7"/>
      <c r="L44" s="7"/>
      <c r="M44" s="7"/>
      <c r="N44" s="8"/>
      <c r="O44" s="8"/>
    </row>
    <row r="45" spans="1:15" ht="43.15" customHeight="1" x14ac:dyDescent="0.45">
      <c r="A45" s="84" t="s">
        <v>530</v>
      </c>
      <c r="B45" s="69" t="s">
        <v>444</v>
      </c>
      <c r="C45" s="5"/>
      <c r="D45" s="5"/>
      <c r="E45" s="5" t="s">
        <v>77</v>
      </c>
      <c r="F45" s="5"/>
      <c r="G45" s="82" t="s">
        <v>531</v>
      </c>
      <c r="H45" s="11"/>
      <c r="I45" s="7"/>
      <c r="J45" s="7"/>
      <c r="K45" s="7"/>
      <c r="L45" s="7"/>
      <c r="M45" s="7"/>
      <c r="N45" s="8"/>
      <c r="O45" s="8"/>
    </row>
    <row r="46" spans="1:15" ht="43.15" customHeight="1" x14ac:dyDescent="0.45">
      <c r="A46" s="23"/>
      <c r="B46" s="53" t="s">
        <v>445</v>
      </c>
      <c r="C46" s="5"/>
      <c r="D46" s="5"/>
      <c r="E46" s="5" t="s">
        <v>77</v>
      </c>
      <c r="F46" s="5"/>
      <c r="G46" s="80" t="s">
        <v>532</v>
      </c>
      <c r="H46" s="11"/>
      <c r="I46" s="7"/>
      <c r="J46" s="7"/>
      <c r="K46" s="7"/>
      <c r="L46" s="7"/>
      <c r="M46" s="7"/>
      <c r="N46" s="8"/>
      <c r="O46" s="8"/>
    </row>
    <row r="47" spans="1:15" ht="43.15" customHeight="1" x14ac:dyDescent="0.45">
      <c r="A47" s="23"/>
      <c r="B47" s="68"/>
      <c r="C47" s="69"/>
      <c r="D47" s="69"/>
      <c r="E47" s="69"/>
      <c r="F47" s="5"/>
      <c r="G47" s="8"/>
      <c r="H47" s="11"/>
      <c r="I47" s="7"/>
      <c r="J47" s="7"/>
      <c r="K47" s="7"/>
      <c r="L47" s="7"/>
      <c r="M47" s="7"/>
      <c r="N47" s="8"/>
      <c r="O47" s="8"/>
    </row>
    <row r="48" spans="1:15" ht="43.15" customHeight="1" x14ac:dyDescent="0.45">
      <c r="A48" s="23"/>
      <c r="B48" s="25"/>
      <c r="C48" s="7"/>
      <c r="D48" s="11"/>
      <c r="E48" s="8"/>
      <c r="F48" s="8"/>
      <c r="G48" s="8"/>
      <c r="H48" s="11"/>
      <c r="I48" s="13"/>
      <c r="J48" s="13"/>
      <c r="K48" s="7"/>
      <c r="L48" s="7"/>
      <c r="M48" s="7"/>
      <c r="N48" s="8"/>
      <c r="O48" s="8"/>
    </row>
    <row r="49" spans="1:15" ht="43.15" customHeight="1" x14ac:dyDescent="0.45">
      <c r="A49" s="23"/>
      <c r="B49" s="25"/>
      <c r="C49" s="7"/>
      <c r="D49" s="11"/>
      <c r="E49" s="8"/>
      <c r="F49" s="8"/>
      <c r="G49" s="8"/>
      <c r="H49" s="11"/>
      <c r="I49" s="7"/>
      <c r="J49" s="7"/>
      <c r="K49" s="7"/>
      <c r="L49" s="7"/>
      <c r="M49" s="7"/>
      <c r="N49" s="8"/>
      <c r="O49"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47 D45:E747 G49:N747">
    <cfRule type="expression" dxfId="192" priority="17">
      <formula>$C1="Option"</formula>
    </cfRule>
  </conditionalFormatting>
  <conditionalFormatting sqref="A41:A48">
    <cfRule type="expression" dxfId="191" priority="18">
      <formula>$F41="Fermeture"</formula>
    </cfRule>
    <cfRule type="expression" dxfId="190" priority="19">
      <formula>$F41="Modification"</formula>
    </cfRule>
    <cfRule type="expression" dxfId="189" priority="20">
      <formula>$F41="Création"</formula>
    </cfRule>
  </conditionalFormatting>
  <conditionalFormatting sqref="A40:B40">
    <cfRule type="expression" dxfId="188" priority="60">
      <formula>$F40="Fermeture"</formula>
    </cfRule>
    <cfRule type="expression" dxfId="187" priority="61">
      <formula>$F40="Modification"</formula>
    </cfRule>
    <cfRule type="expression" dxfId="186" priority="62">
      <formula>$F40="Création"</formula>
    </cfRule>
  </conditionalFormatting>
  <conditionalFormatting sqref="A13:F16">
    <cfRule type="expression" dxfId="185" priority="30">
      <formula>$F13="Fermeture"</formula>
    </cfRule>
    <cfRule type="expression" dxfId="184" priority="31">
      <formula>$F13="Modification"</formula>
    </cfRule>
    <cfRule type="expression" dxfId="183" priority="32">
      <formula>$F13="Création"</formula>
    </cfRule>
  </conditionalFormatting>
  <conditionalFormatting sqref="A1:O9 A10:E10 K10:O11 A11:D11 A12:O12 G13 G15 A39:O39 H40:O48 A49:O747">
    <cfRule type="expression" dxfId="182" priority="88">
      <formula>$F1="Modification"</formula>
    </cfRule>
    <cfRule type="expression" dxfId="181" priority="89">
      <formula>$F1="Création"</formula>
    </cfRule>
  </conditionalFormatting>
  <conditionalFormatting sqref="A39:O39 H40:O48 A1:O9 K10:O11 A12:O12 A10:E10 A11:D11 G13 G15 A49:O747">
    <cfRule type="expression" dxfId="180" priority="87">
      <formula>$F1="Fermeture"</formula>
    </cfRule>
  </conditionalFormatting>
  <conditionalFormatting sqref="B47:F47">
    <cfRule type="expression" dxfId="179" priority="49">
      <formula>$F47="Fermeture"</formula>
    </cfRule>
    <cfRule type="expression" dxfId="178" priority="50">
      <formula>$F47="Modification"</formula>
    </cfRule>
    <cfRule type="expression" dxfId="177" priority="51">
      <formula>$F47="Création"</formula>
    </cfRule>
  </conditionalFormatting>
  <conditionalFormatting sqref="B48:G48">
    <cfRule type="expression" dxfId="176" priority="57">
      <formula>$F48="Fermeture"</formula>
    </cfRule>
    <cfRule type="expression" dxfId="175" priority="58">
      <formula>$F48="Modification"</formula>
    </cfRule>
    <cfRule type="expression" dxfId="174" priority="59">
      <formula>$F48="Création"</formula>
    </cfRule>
  </conditionalFormatting>
  <conditionalFormatting sqref="C41:F42">
    <cfRule type="expression" dxfId="173" priority="26">
      <formula>$F41="Fermeture"</formula>
    </cfRule>
    <cfRule type="expression" dxfId="172" priority="27">
      <formula>$F41="Modification"</formula>
    </cfRule>
    <cfRule type="expression" dxfId="171" priority="28">
      <formula>$F41="Création"</formula>
    </cfRule>
  </conditionalFormatting>
  <conditionalFormatting sqref="C45:F46">
    <cfRule type="expression" dxfId="170" priority="22">
      <formula>$F45="Fermeture"</formula>
    </cfRule>
    <cfRule type="expression" dxfId="169" priority="23">
      <formula>$F45="Modification"</formula>
    </cfRule>
    <cfRule type="expression" dxfId="168" priority="24">
      <formula>$F45="Création"</formula>
    </cfRule>
  </conditionalFormatting>
  <conditionalFormatting sqref="C40:G40">
    <cfRule type="expression" dxfId="167" priority="64">
      <formula>$F40="Fermeture"</formula>
    </cfRule>
    <cfRule type="expression" dxfId="166" priority="65">
      <formula>$F40="Modification"</formula>
    </cfRule>
    <cfRule type="expression" dxfId="165" priority="66">
      <formula>$F40="Création"</formula>
    </cfRule>
  </conditionalFormatting>
  <conditionalFormatting sqref="D1:E16">
    <cfRule type="expression" dxfId="164" priority="29">
      <formula>$C1="Option"</formula>
    </cfRule>
  </conditionalFormatting>
  <conditionalFormatting sqref="D17:E40">
    <cfRule type="expression" dxfId="163" priority="67">
      <formula>$C17="Option"</formula>
    </cfRule>
  </conditionalFormatting>
  <conditionalFormatting sqref="D41:E42">
    <cfRule type="expression" dxfId="162" priority="25">
      <formula>$C41="Option"</formula>
    </cfRule>
  </conditionalFormatting>
  <conditionalFormatting sqref="G19:G24 G26:G30 G32:G38">
    <cfRule type="expression" dxfId="161" priority="40">
      <formula>$C19="Option"</formula>
    </cfRule>
    <cfRule type="expression" dxfId="160" priority="41">
      <formula>$F19="Fermeture"</formula>
    </cfRule>
    <cfRule type="expression" dxfId="159" priority="42">
      <formula>$F19="Modification"</formula>
    </cfRule>
    <cfRule type="expression" dxfId="158" priority="43">
      <formula>$F19="Création"</formula>
    </cfRule>
  </conditionalFormatting>
  <conditionalFormatting sqref="G40">
    <cfRule type="expression" dxfId="157" priority="63">
      <formula>$C40="Option"</formula>
    </cfRule>
  </conditionalFormatting>
  <conditionalFormatting sqref="G47">
    <cfRule type="expression" dxfId="156" priority="53">
      <formula>$F47="Fermeture"</formula>
    </cfRule>
    <cfRule type="expression" dxfId="155" priority="54">
      <formula>$F47="Modification"</formula>
    </cfRule>
    <cfRule type="expression" dxfId="154" priority="55">
      <formula>$F47="Création"</formula>
    </cfRule>
  </conditionalFormatting>
  <conditionalFormatting sqref="G47:G48">
    <cfRule type="expression" dxfId="153" priority="52">
      <formula>$C47="Option"</formula>
    </cfRule>
  </conditionalFormatting>
  <conditionalFormatting sqref="G1:N12 G17:N18 G13:G16 J13:N16">
    <cfRule type="expression" dxfId="152" priority="10">
      <formula>$C1="Option"</formula>
    </cfRule>
  </conditionalFormatting>
  <conditionalFormatting sqref="G39:N39 H40:N48">
    <cfRule type="expression" dxfId="151" priority="84">
      <formula>$C39="Option"</formula>
    </cfRule>
  </conditionalFormatting>
  <conditionalFormatting sqref="H19:N34 H35:H38">
    <cfRule type="expression" dxfId="150" priority="79">
      <formula>$C19="Option"</formula>
    </cfRule>
  </conditionalFormatting>
  <conditionalFormatting sqref="J13 J17">
    <cfRule type="expression" dxfId="149" priority="34">
      <formula>$F13="Fermeture"</formula>
    </cfRule>
    <cfRule type="expression" dxfId="148" priority="35">
      <formula>$F13="Modification"</formula>
    </cfRule>
    <cfRule type="expression" dxfId="147" priority="36">
      <formula>$F13="Création"</formula>
    </cfRule>
  </conditionalFormatting>
  <conditionalFormatting sqref="J14:K16">
    <cfRule type="expression" dxfId="146" priority="11">
      <formula>$F14="Fermeture"</formula>
    </cfRule>
    <cfRule type="expression" dxfId="145" priority="12">
      <formula>$F14="Modification"</formula>
    </cfRule>
    <cfRule type="expression" dxfId="144" priority="13">
      <formula>$F14="Création"</formula>
    </cfRule>
  </conditionalFormatting>
  <conditionalFormatting sqref="J35:N38">
    <cfRule type="expression" dxfId="143" priority="5">
      <formula>$C35="Option"</formula>
    </cfRule>
  </conditionalFormatting>
  <conditionalFormatting sqref="J36:O38">
    <cfRule type="expression" dxfId="142" priority="7">
      <formula>$F36="Fermeture"</formula>
    </cfRule>
    <cfRule type="expression" dxfId="141" priority="8">
      <formula>$F36="Modification"</formula>
    </cfRule>
    <cfRule type="expression" dxfId="140" priority="9">
      <formula>$F36="Création"</formula>
    </cfRule>
  </conditionalFormatting>
  <conditionalFormatting sqref="K13:O13 L14:O16 A17:I17 K17:O17 A18:O18 A19:F24 H19:O24 A25 C25:F25 I25:O34 H25:H38 A26:F38 J35:O35">
    <cfRule type="expression" dxfId="139" priority="82">
      <formula>$F13="Modification"</formula>
    </cfRule>
    <cfRule type="expression" dxfId="138" priority="83">
      <formula>$F13="Création"</formula>
    </cfRule>
  </conditionalFormatting>
  <conditionalFormatting sqref="K13:O13 L14:O16 K17:O17 A18:O18 H19:O24 I25:O34 J35:O35 H25:H38 A17:I17 A19:F24 C25:F25 A26:F38 A25">
    <cfRule type="expression" dxfId="137" priority="81">
      <formula>$F13="Fermeture"</formula>
    </cfRule>
  </conditionalFormatting>
  <conditionalFormatting sqref="N1:N35 N39:N747">
    <cfRule type="expression" dxfId="136" priority="80">
      <formula>$M1="Porteuse"</formula>
    </cfRule>
  </conditionalFormatting>
  <conditionalFormatting sqref="N36:N38">
    <cfRule type="expression" dxfId="135" priority="6">
      <formula>$M36="Porteuse"</formula>
    </cfRule>
  </conditionalFormatting>
  <conditionalFormatting sqref="H13 H15">
    <cfRule type="expression" dxfId="134" priority="3">
      <formula>$F13="Modification"</formula>
    </cfRule>
    <cfRule type="expression" dxfId="133" priority="4">
      <formula>$F13="Création"</formula>
    </cfRule>
  </conditionalFormatting>
  <conditionalFormatting sqref="H13 H15">
    <cfRule type="expression" dxfId="132" priority="2">
      <formula>$F13="Fermeture"</formula>
    </cfRule>
  </conditionalFormatting>
  <conditionalFormatting sqref="H13:I16">
    <cfRule type="expression" dxfId="131" priority="1">
      <formula>$C13="Option"</formula>
    </cfRule>
  </conditionalFormatting>
  <dataValidations count="6">
    <dataValidation type="list" allowBlank="1" showInputMessage="1" showErrorMessage="1" sqref="E19:E49" xr:uid="{E7002B92-EA0E-48EB-898F-B9D63AE78965}">
      <formula1>List_Type</formula1>
    </dataValidation>
    <dataValidation type="list" allowBlank="1" showInputMessage="1" showErrorMessage="1" sqref="F19:F49" xr:uid="{A85C24CE-593B-4E7D-8C71-AD02451536E7}">
      <formula1>List_Statut</formula1>
    </dataValidation>
    <dataValidation type="list" allowBlank="1" showInputMessage="1" showErrorMessage="1" sqref="C19:C49" xr:uid="{25133F9C-A093-4061-A7DD-5532A57B3759}">
      <formula1>List_NatureELP</formula1>
    </dataValidation>
    <dataValidation type="list" allowBlank="1" showInputMessage="1" showErrorMessage="1" sqref="H19:H49" xr:uid="{60E226A6-8C48-420E-88F3-29290092A756}">
      <formula1>List_CNU</formula1>
    </dataValidation>
    <dataValidation type="list" allowBlank="1" showInputMessage="1" showErrorMessage="1" sqref="M19:M49" xr:uid="{0A223EA6-B29D-40B9-A586-56710A0626B1}">
      <formula1>List_Mutualisation</formula1>
    </dataValidation>
    <dataValidation type="list" allowBlank="1" showInputMessage="1" showErrorMessage="1" sqref="L19:L49" xr:uid="{D12682E4-1018-48BA-8E22-E0EC8D5925FB}">
      <formula1>"Anglais"</formula1>
    </dataValidation>
  </dataValidations>
  <pageMargins left="0.7" right="0.7" top="0.75" bottom="0.75" header="0.3" footer="0.3"/>
  <pageSetup paperSize="9" scale="2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49"/>
  <sheetViews>
    <sheetView zoomScale="60" zoomScaleNormal="60" workbookViewId="0">
      <pane ySplit="18" topLeftCell="A19" activePane="bottomLeft" state="frozen"/>
      <selection activeCell="D25" sqref="D25"/>
      <selection pane="bottomLeft" activeCell="C27" sqref="C26:C29"/>
    </sheetView>
  </sheetViews>
  <sheetFormatPr baseColWidth="10" defaultRowHeight="14.5" x14ac:dyDescent="0.35"/>
  <cols>
    <col min="1" max="1" width="39" style="54"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20.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7265625" customWidth="1"/>
  </cols>
  <sheetData>
    <row r="1" spans="1:19" x14ac:dyDescent="0.35">
      <c r="A1" s="158"/>
      <c r="B1" s="158"/>
      <c r="C1" s="158"/>
      <c r="D1" s="158"/>
      <c r="E1" s="158"/>
      <c r="F1" s="158"/>
      <c r="G1" s="158"/>
      <c r="H1" s="158"/>
      <c r="I1" s="158"/>
      <c r="J1" s="32"/>
    </row>
    <row r="2" spans="1:19" x14ac:dyDescent="0.35">
      <c r="A2" s="158"/>
      <c r="B2" s="158"/>
      <c r="C2" s="158"/>
      <c r="D2" s="158"/>
      <c r="E2" s="158"/>
      <c r="F2" s="158"/>
      <c r="G2" s="158"/>
      <c r="H2" s="158"/>
      <c r="I2" s="158"/>
      <c r="J2" s="32"/>
    </row>
    <row r="3" spans="1:19" x14ac:dyDescent="0.35">
      <c r="A3" s="158"/>
      <c r="B3" s="158"/>
      <c r="C3" s="158"/>
      <c r="D3" s="158"/>
      <c r="E3" s="158"/>
      <c r="F3" s="158"/>
      <c r="G3" s="158"/>
      <c r="H3" s="158"/>
      <c r="I3" s="158"/>
      <c r="J3" s="32"/>
    </row>
    <row r="4" spans="1:19" x14ac:dyDescent="0.35">
      <c r="A4" s="158"/>
      <c r="B4" s="158"/>
      <c r="C4" s="158"/>
      <c r="D4" s="158"/>
      <c r="E4" s="158"/>
      <c r="F4" s="158"/>
      <c r="G4" s="158"/>
      <c r="H4" s="158"/>
      <c r="I4" s="158"/>
      <c r="J4" s="32"/>
    </row>
    <row r="5" spans="1:19" x14ac:dyDescent="0.35">
      <c r="A5" s="158"/>
      <c r="B5" s="158"/>
      <c r="C5" s="158"/>
      <c r="D5" s="158"/>
      <c r="E5" s="158"/>
      <c r="F5" s="158"/>
      <c r="G5" s="158"/>
      <c r="H5" s="158"/>
      <c r="I5" s="158"/>
      <c r="J5" s="32"/>
    </row>
    <row r="6" spans="1:19" x14ac:dyDescent="0.35">
      <c r="A6" s="158"/>
      <c r="B6" s="158"/>
      <c r="C6" s="158"/>
      <c r="D6" s="158"/>
      <c r="E6" s="158"/>
      <c r="F6" s="158"/>
      <c r="G6" s="158"/>
      <c r="H6" s="158"/>
      <c r="I6" s="158"/>
      <c r="J6" s="32"/>
    </row>
    <row r="7" spans="1:19" ht="14.5" customHeight="1" x14ac:dyDescent="0.35">
      <c r="A7" s="187" t="s">
        <v>204</v>
      </c>
      <c r="B7" s="186" t="str">
        <f>'Fiche Générale'!B2</f>
        <v>IAE</v>
      </c>
      <c r="C7" s="142" t="s">
        <v>68</v>
      </c>
      <c r="D7" s="142"/>
      <c r="E7" s="184" t="str">
        <f>'Fiche Générale'!B3</f>
        <v>Management Sectoriel</v>
      </c>
      <c r="F7" s="185"/>
      <c r="G7" s="142" t="s">
        <v>202</v>
      </c>
      <c r="H7" s="186" t="str">
        <f>'Fiche Générale'!B4</f>
        <v>GMSEC24 - 400/500</v>
      </c>
      <c r="I7" s="186"/>
      <c r="J7" s="33"/>
      <c r="K7" s="20"/>
    </row>
    <row r="8" spans="1:19" ht="14.5" customHeight="1" x14ac:dyDescent="0.35">
      <c r="A8" s="188"/>
      <c r="B8" s="186"/>
      <c r="C8" s="142"/>
      <c r="D8" s="142"/>
      <c r="E8" s="184"/>
      <c r="F8" s="185"/>
      <c r="G8" s="142"/>
      <c r="H8" s="186"/>
      <c r="I8" s="186"/>
      <c r="J8" s="33"/>
      <c r="K8" s="20"/>
    </row>
    <row r="9" spans="1:19" ht="14.5" customHeight="1" x14ac:dyDescent="0.35">
      <c r="A9" s="188"/>
      <c r="B9" s="186"/>
      <c r="C9" s="142"/>
      <c r="D9" s="142"/>
      <c r="E9" s="184"/>
      <c r="F9" s="185"/>
      <c r="G9" s="142"/>
      <c r="H9" s="186"/>
      <c r="I9" s="186"/>
      <c r="J9" s="33"/>
      <c r="K9" s="20"/>
    </row>
    <row r="10" spans="1:19" ht="14.5" customHeight="1" x14ac:dyDescent="0.35">
      <c r="A10" s="188"/>
      <c r="B10" s="186"/>
      <c r="C10" s="143" t="s">
        <v>69</v>
      </c>
      <c r="D10" s="143"/>
      <c r="E10" s="150" t="str">
        <f>'Fiche Générale'!C12</f>
        <v>Management de l'Art et de la Culture</v>
      </c>
      <c r="F10" s="151"/>
      <c r="G10" s="151"/>
      <c r="H10" s="151"/>
      <c r="I10" s="152"/>
      <c r="J10" s="34"/>
      <c r="K10" s="20"/>
    </row>
    <row r="11" spans="1:19" ht="14.5" customHeight="1" x14ac:dyDescent="0.35">
      <c r="A11" s="189"/>
      <c r="B11" s="186"/>
      <c r="C11" s="143"/>
      <c r="D11" s="143"/>
      <c r="E11" s="153"/>
      <c r="F11" s="154"/>
      <c r="G11" s="154"/>
      <c r="H11" s="154"/>
      <c r="I11" s="155"/>
      <c r="J11" s="34"/>
      <c r="K11" s="20"/>
    </row>
    <row r="12" spans="1:19" x14ac:dyDescent="0.35">
      <c r="C12" s="15"/>
      <c r="I12" s="12"/>
      <c r="J12" s="12"/>
      <c r="M12" s="162" t="s">
        <v>47</v>
      </c>
      <c r="N12" s="163"/>
      <c r="O12" s="180"/>
      <c r="P12" s="162" t="s">
        <v>50</v>
      </c>
      <c r="Q12" s="163"/>
      <c r="R12" s="163"/>
      <c r="S12" s="180"/>
    </row>
    <row r="13" spans="1:19" x14ac:dyDescent="0.35">
      <c r="A13" s="166" t="s">
        <v>23</v>
      </c>
      <c r="B13" s="102" t="str">
        <f>'S3 Maquette'!B13:B14</f>
        <v>2ème Année</v>
      </c>
      <c r="C13" s="102"/>
      <c r="D13" s="168" t="s">
        <v>25</v>
      </c>
      <c r="E13" s="170" t="str">
        <f>'S3 Maquette'!E13:F14</f>
        <v>GMSMA2-500</v>
      </c>
      <c r="F13" s="170"/>
      <c r="G13" s="170"/>
      <c r="H13" s="159" t="s">
        <v>188</v>
      </c>
      <c r="I13" s="159"/>
      <c r="J13" s="35"/>
      <c r="M13" s="164"/>
      <c r="N13" s="165"/>
      <c r="O13" s="181"/>
      <c r="P13" s="164"/>
      <c r="Q13" s="165"/>
      <c r="R13" s="165"/>
      <c r="S13" s="181"/>
    </row>
    <row r="14" spans="1:19" x14ac:dyDescent="0.35">
      <c r="A14" s="167"/>
      <c r="B14" s="102"/>
      <c r="C14" s="102"/>
      <c r="D14" s="169"/>
      <c r="E14" s="170"/>
      <c r="F14" s="170"/>
      <c r="G14" s="170"/>
      <c r="H14" s="159"/>
      <c r="I14" s="159"/>
      <c r="J14" s="35"/>
      <c r="M14" s="159" t="s">
        <v>48</v>
      </c>
      <c r="N14" s="162" t="s">
        <v>49</v>
      </c>
      <c r="O14" s="180"/>
      <c r="P14" s="158"/>
      <c r="Q14" s="171"/>
      <c r="R14" s="174"/>
      <c r="S14" s="168"/>
    </row>
    <row r="15" spans="1:19" x14ac:dyDescent="0.35">
      <c r="A15" s="166" t="s">
        <v>24</v>
      </c>
      <c r="B15" s="104" t="str">
        <f>'S3 Maquette'!B15:B16</f>
        <v>Semestre 3</v>
      </c>
      <c r="C15" s="105"/>
      <c r="D15" s="168" t="s">
        <v>55</v>
      </c>
      <c r="E15" s="170" t="str">
        <f>'S3 Maquette'!E15:F16</f>
        <v>GMS3SMA</v>
      </c>
      <c r="F15" s="170"/>
      <c r="G15" s="170"/>
      <c r="H15" s="176" t="str">
        <f>'Fiche Générale'!B5</f>
        <v>Session Unique</v>
      </c>
      <c r="I15" s="177"/>
      <c r="J15" s="36"/>
      <c r="M15" s="159"/>
      <c r="N15" s="182"/>
      <c r="O15" s="183"/>
      <c r="P15" s="158"/>
      <c r="Q15" s="172"/>
      <c r="R15" s="174"/>
      <c r="S15" s="175"/>
    </row>
    <row r="16" spans="1:19" x14ac:dyDescent="0.35">
      <c r="A16" s="167"/>
      <c r="B16" s="107"/>
      <c r="C16" s="108"/>
      <c r="D16" s="169"/>
      <c r="E16" s="170"/>
      <c r="F16" s="170"/>
      <c r="G16" s="170"/>
      <c r="H16" s="178"/>
      <c r="I16" s="179"/>
      <c r="J16" s="36"/>
      <c r="M16" s="159"/>
      <c r="N16" s="182"/>
      <c r="O16" s="183"/>
      <c r="P16" s="158"/>
      <c r="Q16" s="172"/>
      <c r="R16" s="174"/>
      <c r="S16" s="175"/>
    </row>
    <row r="17" spans="1:20" x14ac:dyDescent="0.35">
      <c r="L17" s="16"/>
      <c r="M17" s="159"/>
      <c r="N17" s="164"/>
      <c r="O17" s="181"/>
      <c r="P17" s="158"/>
      <c r="Q17" s="173"/>
      <c r="R17" s="174"/>
      <c r="S17" s="169"/>
    </row>
    <row r="18" spans="1:20" ht="59.5" customHeight="1" x14ac:dyDescent="0.35">
      <c r="A18" s="55" t="s">
        <v>36</v>
      </c>
      <c r="B18" s="37" t="s">
        <v>35</v>
      </c>
      <c r="C18" s="3" t="s">
        <v>26</v>
      </c>
      <c r="D18" s="87"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56" t="str">
        <f>'S3 Maquette'!B19</f>
        <v>UE 8 Expliquer les enjeux de l'Art et de la culture</v>
      </c>
      <c r="B19" s="41" t="str">
        <f>'S3 Maquette'!C19</f>
        <v>UE</v>
      </c>
      <c r="C19" s="40">
        <f>'[2]S3 Maquette'!F19</f>
        <v>0</v>
      </c>
      <c r="D19" s="7"/>
      <c r="E19" s="7" t="s">
        <v>370</v>
      </c>
      <c r="F19" s="7" t="s">
        <v>370</v>
      </c>
      <c r="G19" s="38" t="s">
        <v>370</v>
      </c>
      <c r="H19" s="7" t="s">
        <v>370</v>
      </c>
      <c r="I19" s="38" t="s">
        <v>371</v>
      </c>
      <c r="J19" s="38"/>
      <c r="K19" s="38" t="s">
        <v>1</v>
      </c>
      <c r="L19" s="38"/>
      <c r="M19" s="38"/>
      <c r="N19" s="38"/>
      <c r="O19" s="38"/>
      <c r="P19" s="38"/>
      <c r="Q19" s="38"/>
      <c r="R19" s="38"/>
      <c r="S19" s="11"/>
      <c r="T19" s="1"/>
    </row>
    <row r="20" spans="1:20" ht="30.65" customHeight="1" x14ac:dyDescent="0.35">
      <c r="A20" s="56" t="str">
        <f>'S3 Maquette'!B20</f>
        <v>Histoire de l'art</v>
      </c>
      <c r="B20" s="41" t="str">
        <f>'S3 Maquette'!C20</f>
        <v>ECUE</v>
      </c>
      <c r="C20" s="40">
        <f>'[2]S3 Maquette'!F20</f>
        <v>0</v>
      </c>
      <c r="D20" s="7">
        <v>1</v>
      </c>
      <c r="E20" s="7" t="s">
        <v>370</v>
      </c>
      <c r="F20" s="7" t="s">
        <v>371</v>
      </c>
      <c r="G20" s="38" t="s">
        <v>370</v>
      </c>
      <c r="H20" s="7" t="s">
        <v>371</v>
      </c>
      <c r="I20" s="38" t="s">
        <v>370</v>
      </c>
      <c r="J20" s="39"/>
      <c r="K20" s="38" t="s">
        <v>1</v>
      </c>
      <c r="L20" s="38"/>
      <c r="M20" s="38">
        <v>2</v>
      </c>
      <c r="N20" s="38"/>
      <c r="O20" s="38"/>
      <c r="P20" s="38"/>
      <c r="Q20" s="38"/>
      <c r="R20" s="38"/>
      <c r="S20" s="11"/>
      <c r="T20" s="1"/>
    </row>
    <row r="21" spans="1:20" ht="30.65" customHeight="1" x14ac:dyDescent="0.35">
      <c r="A21" s="56" t="str">
        <f>'S3 Maquette'!B21</f>
        <v xml:space="preserve">Logistique des œuvres d'art </v>
      </c>
      <c r="B21" s="41" t="str">
        <f>'S3 Maquette'!C21</f>
        <v>ECUE</v>
      </c>
      <c r="C21" s="40">
        <f>'[2]S3 Maquette'!F21</f>
        <v>0</v>
      </c>
      <c r="D21" s="7">
        <v>1</v>
      </c>
      <c r="E21" s="7" t="s">
        <v>370</v>
      </c>
      <c r="F21" s="7" t="s">
        <v>371</v>
      </c>
      <c r="G21" s="38" t="s">
        <v>370</v>
      </c>
      <c r="H21" s="7" t="s">
        <v>371</v>
      </c>
      <c r="I21" s="38" t="s">
        <v>370</v>
      </c>
      <c r="J21" s="39"/>
      <c r="K21" s="38" t="s">
        <v>1</v>
      </c>
      <c r="L21" s="38"/>
      <c r="M21" s="38">
        <v>2</v>
      </c>
      <c r="N21" s="38"/>
      <c r="O21" s="38"/>
      <c r="P21" s="38"/>
      <c r="Q21" s="38"/>
      <c r="R21" s="38"/>
      <c r="S21" s="11"/>
      <c r="T21" s="1"/>
    </row>
    <row r="22" spans="1:20" ht="30.65" customHeight="1" x14ac:dyDescent="0.35">
      <c r="A22" s="56" t="str">
        <f>'S3 Maquette'!B22</f>
        <v>Patrimoine et culture</v>
      </c>
      <c r="B22" s="41" t="str">
        <f>'S3 Maquette'!C22</f>
        <v>ECUE</v>
      </c>
      <c r="C22" s="40">
        <f>'[2]S3 Maquette'!F22</f>
        <v>0</v>
      </c>
      <c r="D22" s="7">
        <v>1</v>
      </c>
      <c r="E22" s="7" t="s">
        <v>370</v>
      </c>
      <c r="F22" s="7" t="s">
        <v>371</v>
      </c>
      <c r="G22" s="38" t="s">
        <v>370</v>
      </c>
      <c r="H22" s="7" t="s">
        <v>371</v>
      </c>
      <c r="I22" s="38" t="s">
        <v>370</v>
      </c>
      <c r="J22" s="39"/>
      <c r="K22" s="38" t="s">
        <v>1</v>
      </c>
      <c r="L22" s="38"/>
      <c r="M22" s="38">
        <v>2</v>
      </c>
      <c r="N22" s="38"/>
      <c r="O22" s="38"/>
      <c r="P22" s="38"/>
      <c r="Q22" s="38"/>
      <c r="R22" s="38"/>
      <c r="S22" s="11"/>
      <c r="T22" s="1"/>
    </row>
    <row r="23" spans="1:20" ht="30.65" customHeight="1" x14ac:dyDescent="0.35">
      <c r="A23" s="56" t="str">
        <f>'S3 Maquette'!B23</f>
        <v>UE  9 Evaluer l'Environnement et la connaissance de l'entreprise culturelle</v>
      </c>
      <c r="B23" s="41" t="str">
        <f>'S3 Maquette'!C23</f>
        <v>UE</v>
      </c>
      <c r="C23" s="40">
        <f>'[2]S3 Maquette'!F23</f>
        <v>0</v>
      </c>
      <c r="D23" s="7"/>
      <c r="E23" s="7" t="s">
        <v>370</v>
      </c>
      <c r="F23" s="7" t="s">
        <v>370</v>
      </c>
      <c r="G23" s="38" t="s">
        <v>370</v>
      </c>
      <c r="H23" s="7" t="s">
        <v>370</v>
      </c>
      <c r="I23" s="38" t="s">
        <v>371</v>
      </c>
      <c r="J23" s="38"/>
      <c r="K23" s="38" t="s">
        <v>1</v>
      </c>
      <c r="L23" s="38"/>
      <c r="M23" s="38"/>
      <c r="N23" s="38"/>
      <c r="O23" s="38"/>
      <c r="P23" s="38"/>
      <c r="Q23" s="38"/>
      <c r="R23" s="38"/>
      <c r="S23" s="11"/>
      <c r="T23" s="1"/>
    </row>
    <row r="24" spans="1:20" ht="30.65" customHeight="1" x14ac:dyDescent="0.35">
      <c r="A24" s="56" t="str">
        <f>'S3 Maquette'!B24</f>
        <v>Stratégies, acteurs et enjeux de l'entreprise culturelle</v>
      </c>
      <c r="B24" s="41" t="str">
        <f>'S3 Maquette'!C24</f>
        <v>ECUE</v>
      </c>
      <c r="C24" s="40">
        <f>'[2]S3 Maquette'!F24</f>
        <v>0</v>
      </c>
      <c r="D24" s="7">
        <v>1</v>
      </c>
      <c r="E24" s="7" t="s">
        <v>370</v>
      </c>
      <c r="F24" s="7" t="s">
        <v>371</v>
      </c>
      <c r="G24" s="38" t="s">
        <v>370</v>
      </c>
      <c r="H24" s="7" t="s">
        <v>371</v>
      </c>
      <c r="I24" s="38" t="s">
        <v>370</v>
      </c>
      <c r="J24" s="39"/>
      <c r="K24" s="38" t="s">
        <v>1</v>
      </c>
      <c r="L24" s="38"/>
      <c r="M24" s="38">
        <v>2</v>
      </c>
      <c r="N24" s="38"/>
      <c r="O24" s="38"/>
      <c r="P24" s="38"/>
      <c r="Q24" s="38"/>
      <c r="R24" s="38"/>
      <c r="S24" s="11"/>
      <c r="T24" s="1"/>
    </row>
    <row r="25" spans="1:20" ht="30.65" customHeight="1" x14ac:dyDescent="0.35">
      <c r="A25" s="56" t="str">
        <f>'S3 Maquette'!B25</f>
        <v xml:space="preserve">Politiques et actions liées au patrimoine </v>
      </c>
      <c r="B25" s="41" t="str">
        <f>'S3 Maquette'!C25</f>
        <v>ECUE</v>
      </c>
      <c r="C25" s="40">
        <f>'[2]S3 Maquette'!F25</f>
        <v>0</v>
      </c>
      <c r="D25" s="7">
        <v>1</v>
      </c>
      <c r="E25" s="7" t="s">
        <v>370</v>
      </c>
      <c r="F25" s="7" t="s">
        <v>371</v>
      </c>
      <c r="G25" s="38" t="s">
        <v>370</v>
      </c>
      <c r="H25" s="7" t="s">
        <v>371</v>
      </c>
      <c r="I25" s="38" t="s">
        <v>370</v>
      </c>
      <c r="J25" s="39"/>
      <c r="K25" s="38" t="s">
        <v>1</v>
      </c>
      <c r="L25" s="38"/>
      <c r="M25" s="38">
        <v>2</v>
      </c>
      <c r="N25" s="38"/>
      <c r="O25" s="38"/>
      <c r="P25" s="38"/>
      <c r="Q25" s="38"/>
      <c r="R25" s="38"/>
      <c r="S25" s="11"/>
      <c r="T25" s="1"/>
    </row>
    <row r="26" spans="1:20" ht="30.65" customHeight="1" x14ac:dyDescent="0.35">
      <c r="A26" s="56" t="str">
        <f>'S3 Maquette'!B26</f>
        <v>Sociologie et étude des publics dans l'art et le tourisme culturel</v>
      </c>
      <c r="B26" s="41" t="str">
        <f>'S3 Maquette'!C26</f>
        <v>ECUE</v>
      </c>
      <c r="C26" s="40"/>
      <c r="D26" s="7">
        <v>1</v>
      </c>
      <c r="E26" s="7" t="s">
        <v>370</v>
      </c>
      <c r="F26" s="7" t="s">
        <v>371</v>
      </c>
      <c r="G26" s="38" t="s">
        <v>370</v>
      </c>
      <c r="H26" s="7" t="s">
        <v>371</v>
      </c>
      <c r="I26" s="38" t="s">
        <v>370</v>
      </c>
      <c r="J26" s="39"/>
      <c r="K26" s="38" t="s">
        <v>1</v>
      </c>
      <c r="L26" s="38"/>
      <c r="M26" s="38">
        <v>2</v>
      </c>
      <c r="N26" s="38"/>
      <c r="O26" s="38"/>
      <c r="P26" s="38"/>
      <c r="Q26" s="38"/>
      <c r="R26" s="38"/>
      <c r="S26" s="11"/>
      <c r="T26" s="1"/>
    </row>
    <row r="27" spans="1:20" ht="30.65" customHeight="1" x14ac:dyDescent="0.35">
      <c r="A27" s="56" t="str">
        <f>'S3 Maquette'!B27</f>
        <v>UE  10 Appliquer le Droit et la fiscalité</v>
      </c>
      <c r="B27" s="41" t="str">
        <f>'S3 Maquette'!C27</f>
        <v>UE</v>
      </c>
      <c r="C27" s="40"/>
      <c r="D27" s="7"/>
      <c r="E27" s="7" t="s">
        <v>370</v>
      </c>
      <c r="F27" s="7" t="s">
        <v>370</v>
      </c>
      <c r="G27" s="38" t="s">
        <v>370</v>
      </c>
      <c r="H27" s="7" t="s">
        <v>370</v>
      </c>
      <c r="I27" s="38" t="s">
        <v>371</v>
      </c>
      <c r="J27" s="39">
        <v>10</v>
      </c>
      <c r="K27" s="38" t="s">
        <v>1</v>
      </c>
      <c r="L27" s="38"/>
      <c r="M27" s="38"/>
      <c r="N27" s="38"/>
      <c r="O27" s="38"/>
      <c r="P27" s="38"/>
      <c r="Q27" s="38"/>
      <c r="R27" s="38"/>
      <c r="S27" s="11"/>
      <c r="T27" s="1"/>
    </row>
    <row r="28" spans="1:20" ht="30.65" customHeight="1" x14ac:dyDescent="0.35">
      <c r="A28" s="56" t="str">
        <f>'S3 Maquette'!B28</f>
        <v>Droit des affaires &amp; Droit de la propriété intellectuelle</v>
      </c>
      <c r="B28" s="41" t="str">
        <f>'S3 Maquette'!C28</f>
        <v>ECUE</v>
      </c>
      <c r="C28" s="40"/>
      <c r="D28" s="7">
        <v>1</v>
      </c>
      <c r="E28" s="7" t="s">
        <v>370</v>
      </c>
      <c r="F28" s="7" t="s">
        <v>371</v>
      </c>
      <c r="G28" s="38" t="s">
        <v>370</v>
      </c>
      <c r="H28" s="7" t="s">
        <v>371</v>
      </c>
      <c r="I28" s="38" t="s">
        <v>370</v>
      </c>
      <c r="J28" s="39"/>
      <c r="K28" s="38" t="s">
        <v>1</v>
      </c>
      <c r="L28" s="38"/>
      <c r="M28" s="38">
        <v>2</v>
      </c>
      <c r="N28" s="38"/>
      <c r="O28" s="38"/>
      <c r="P28" s="38"/>
      <c r="Q28" s="38"/>
      <c r="R28" s="38"/>
      <c r="S28" s="11"/>
      <c r="T28" s="1"/>
    </row>
    <row r="29" spans="1:20" ht="30.65" customHeight="1" x14ac:dyDescent="0.35">
      <c r="A29" s="56" t="str">
        <f>'S3 Maquette'!B29</f>
        <v>Fiscalité de l'entreprise culturelle</v>
      </c>
      <c r="B29" s="41" t="str">
        <f>'S3 Maquette'!C29</f>
        <v>ECUE</v>
      </c>
      <c r="C29" s="40"/>
      <c r="D29" s="7">
        <v>1</v>
      </c>
      <c r="E29" s="7" t="s">
        <v>370</v>
      </c>
      <c r="F29" s="7" t="s">
        <v>371</v>
      </c>
      <c r="G29" s="38" t="s">
        <v>370</v>
      </c>
      <c r="H29" s="7" t="s">
        <v>371</v>
      </c>
      <c r="I29" s="38" t="s">
        <v>370</v>
      </c>
      <c r="J29" s="39"/>
      <c r="K29" s="38" t="s">
        <v>1</v>
      </c>
      <c r="L29" s="38"/>
      <c r="M29" s="38">
        <v>2</v>
      </c>
      <c r="N29" s="38"/>
      <c r="O29" s="38"/>
      <c r="P29" s="38"/>
      <c r="Q29" s="38"/>
      <c r="R29" s="38"/>
      <c r="S29" s="11"/>
      <c r="T29" s="1"/>
    </row>
    <row r="30" spans="1:20" ht="30.65" customHeight="1" x14ac:dyDescent="0.35">
      <c r="A30" s="56" t="str">
        <f>'S3 Maquette'!B30</f>
        <v>UE 11 Appliquer les outils de gestion et du Marketing</v>
      </c>
      <c r="B30" s="41" t="str">
        <f>'S3 Maquette'!C30</f>
        <v>UE</v>
      </c>
      <c r="C30" s="40">
        <f>'[2]S3 Maquette'!F30</f>
        <v>0</v>
      </c>
      <c r="D30" s="7"/>
      <c r="E30" s="7" t="s">
        <v>370</v>
      </c>
      <c r="F30" s="7" t="s">
        <v>370</v>
      </c>
      <c r="G30" s="38" t="s">
        <v>370</v>
      </c>
      <c r="H30" s="7" t="s">
        <v>370</v>
      </c>
      <c r="I30" s="38" t="s">
        <v>371</v>
      </c>
      <c r="J30" s="38"/>
      <c r="K30" s="38" t="s">
        <v>1</v>
      </c>
      <c r="L30" s="38"/>
      <c r="M30" s="38"/>
      <c r="N30" s="38"/>
      <c r="O30" s="38"/>
      <c r="P30" s="38"/>
      <c r="Q30" s="38"/>
      <c r="R30" s="38"/>
      <c r="S30" s="11"/>
      <c r="T30" s="1"/>
    </row>
    <row r="31" spans="1:20" ht="30.65" customHeight="1" x14ac:dyDescent="0.35">
      <c r="A31" s="56" t="str">
        <f>'S3 Maquette'!B31</f>
        <v>Services marketing in the tourism industry</v>
      </c>
      <c r="B31" s="41" t="str">
        <f>'S3 Maquette'!C31</f>
        <v>ECUE</v>
      </c>
      <c r="C31" s="40"/>
      <c r="D31" s="7">
        <v>1</v>
      </c>
      <c r="E31" s="7" t="s">
        <v>370</v>
      </c>
      <c r="F31" s="7" t="s">
        <v>371</v>
      </c>
      <c r="G31" s="38" t="s">
        <v>370</v>
      </c>
      <c r="H31" s="7" t="s">
        <v>371</v>
      </c>
      <c r="I31" s="38" t="s">
        <v>370</v>
      </c>
      <c r="J31" s="39"/>
      <c r="K31" s="38" t="s">
        <v>1</v>
      </c>
      <c r="L31" s="38"/>
      <c r="M31" s="38">
        <v>2</v>
      </c>
      <c r="N31" s="38"/>
      <c r="O31" s="38"/>
      <c r="P31" s="38"/>
      <c r="Q31" s="38"/>
      <c r="R31" s="38"/>
      <c r="S31" s="11"/>
      <c r="T31" s="1"/>
    </row>
    <row r="32" spans="1:20" ht="30.65" customHeight="1" x14ac:dyDescent="0.35">
      <c r="A32" s="56" t="str">
        <f>'S3 Maquette'!B32</f>
        <v>International sales and negotiation in the arts sector</v>
      </c>
      <c r="B32" s="41" t="str">
        <f>'S3 Maquette'!C32</f>
        <v>ECUE</v>
      </c>
      <c r="C32" s="40"/>
      <c r="D32" s="7">
        <v>1</v>
      </c>
      <c r="E32" s="7" t="s">
        <v>370</v>
      </c>
      <c r="F32" s="7" t="s">
        <v>371</v>
      </c>
      <c r="G32" s="38" t="s">
        <v>370</v>
      </c>
      <c r="H32" s="7" t="s">
        <v>371</v>
      </c>
      <c r="I32" s="38" t="s">
        <v>370</v>
      </c>
      <c r="J32" s="39"/>
      <c r="K32" s="38" t="s">
        <v>1</v>
      </c>
      <c r="L32" s="38"/>
      <c r="M32" s="38">
        <v>2</v>
      </c>
      <c r="N32" s="38"/>
      <c r="O32" s="38"/>
      <c r="P32" s="38"/>
      <c r="Q32" s="38"/>
      <c r="R32" s="38"/>
      <c r="S32" s="11"/>
      <c r="T32" s="1"/>
    </row>
    <row r="33" spans="1:20" ht="30.65" customHeight="1" x14ac:dyDescent="0.35">
      <c r="A33" s="56" t="str">
        <f>'S3 Maquette'!B33</f>
        <v>Gestion d'une exposition et d'une collection muséale</v>
      </c>
      <c r="B33" s="41" t="str">
        <f>'S3 Maquette'!C33</f>
        <v>ECUE</v>
      </c>
      <c r="C33" s="40"/>
      <c r="D33" s="7">
        <v>1</v>
      </c>
      <c r="E33" s="7" t="s">
        <v>370</v>
      </c>
      <c r="F33" s="7" t="s">
        <v>371</v>
      </c>
      <c r="G33" s="38" t="s">
        <v>370</v>
      </c>
      <c r="H33" s="7" t="s">
        <v>371</v>
      </c>
      <c r="I33" s="38" t="s">
        <v>370</v>
      </c>
      <c r="J33" s="39"/>
      <c r="K33" s="38" t="s">
        <v>1</v>
      </c>
      <c r="L33" s="38"/>
      <c r="M33" s="38">
        <v>2</v>
      </c>
      <c r="N33" s="38"/>
      <c r="O33" s="38"/>
      <c r="P33" s="38"/>
      <c r="Q33" s="38"/>
      <c r="R33" s="38"/>
      <c r="S33" s="11"/>
      <c r="T33" s="1"/>
    </row>
    <row r="34" spans="1:20" ht="30.65" customHeight="1" x14ac:dyDescent="0.35">
      <c r="A34" s="56" t="str">
        <f>'S3 Maquette'!B34</f>
        <v>UE  12 Mettre en pratique le Management et la communication</v>
      </c>
      <c r="B34" s="41" t="str">
        <f>'S3 Maquette'!C34</f>
        <v>UE</v>
      </c>
      <c r="C34" s="40"/>
      <c r="D34" s="7"/>
      <c r="E34" s="7" t="s">
        <v>370</v>
      </c>
      <c r="F34" s="7" t="s">
        <v>370</v>
      </c>
      <c r="G34" s="38" t="s">
        <v>370</v>
      </c>
      <c r="H34" s="7" t="s">
        <v>370</v>
      </c>
      <c r="I34" s="38" t="s">
        <v>371</v>
      </c>
      <c r="J34" s="38"/>
      <c r="K34" s="38" t="s">
        <v>1</v>
      </c>
      <c r="L34" s="38"/>
      <c r="M34" s="38"/>
      <c r="N34" s="38"/>
      <c r="O34" s="38"/>
      <c r="P34" s="38"/>
      <c r="Q34" s="38"/>
      <c r="R34" s="38"/>
      <c r="S34" s="11"/>
      <c r="T34" s="1"/>
    </row>
    <row r="35" spans="1:20" ht="30.65" customHeight="1" x14ac:dyDescent="0.35">
      <c r="A35" s="56" t="str">
        <f>'S3 Maquette'!B35</f>
        <v>Conception et montage d'une exposition</v>
      </c>
      <c r="B35" s="41" t="str">
        <f>'S3 Maquette'!C35</f>
        <v>ECUE</v>
      </c>
      <c r="C35" s="40"/>
      <c r="D35" s="7">
        <v>1</v>
      </c>
      <c r="E35" s="7" t="s">
        <v>370</v>
      </c>
      <c r="F35" s="7" t="s">
        <v>371</v>
      </c>
      <c r="G35" s="38" t="s">
        <v>370</v>
      </c>
      <c r="H35" s="7" t="s">
        <v>371</v>
      </c>
      <c r="I35" s="38" t="s">
        <v>370</v>
      </c>
      <c r="J35" s="39"/>
      <c r="K35" s="38" t="s">
        <v>1</v>
      </c>
      <c r="L35" s="38"/>
      <c r="M35" s="38">
        <v>2</v>
      </c>
      <c r="N35" s="38"/>
      <c r="O35" s="38"/>
      <c r="P35" s="38"/>
      <c r="Q35" s="38"/>
      <c r="R35" s="38"/>
      <c r="S35" s="11"/>
      <c r="T35" s="1"/>
    </row>
    <row r="36" spans="1:20" ht="30.65" customHeight="1" x14ac:dyDescent="0.35">
      <c r="A36" s="56" t="str">
        <f>'S3 Maquette'!B36</f>
        <v>Leading sutainable organisation</v>
      </c>
      <c r="B36" s="41" t="str">
        <f>'S3 Maquette'!C36</f>
        <v>ECUE</v>
      </c>
      <c r="C36" s="40"/>
      <c r="D36" s="7">
        <v>1</v>
      </c>
      <c r="E36" s="7" t="s">
        <v>370</v>
      </c>
      <c r="F36" s="7" t="s">
        <v>371</v>
      </c>
      <c r="G36" s="38" t="s">
        <v>370</v>
      </c>
      <c r="H36" s="7" t="s">
        <v>371</v>
      </c>
      <c r="I36" s="38" t="s">
        <v>370</v>
      </c>
      <c r="J36" s="39"/>
      <c r="K36" s="38" t="s">
        <v>1</v>
      </c>
      <c r="L36" s="38"/>
      <c r="M36" s="38">
        <v>2</v>
      </c>
      <c r="N36" s="38"/>
      <c r="O36" s="38"/>
      <c r="P36" s="38"/>
      <c r="Q36" s="38"/>
      <c r="R36" s="38"/>
      <c r="S36" s="11"/>
      <c r="T36" s="1"/>
    </row>
    <row r="37" spans="1:20" ht="30.65" customHeight="1" x14ac:dyDescent="0.35">
      <c r="A37" s="56" t="str">
        <f>'S3 Maquette'!B37</f>
        <v>Communication externe évènementielle</v>
      </c>
      <c r="B37" s="41" t="str">
        <f>'S3 Maquette'!C37</f>
        <v>ECUE</v>
      </c>
      <c r="C37" s="40"/>
      <c r="D37" s="7">
        <v>1</v>
      </c>
      <c r="E37" s="7" t="s">
        <v>370</v>
      </c>
      <c r="F37" s="7" t="s">
        <v>371</v>
      </c>
      <c r="G37" s="38" t="s">
        <v>370</v>
      </c>
      <c r="H37" s="7" t="s">
        <v>371</v>
      </c>
      <c r="I37" s="38" t="s">
        <v>370</v>
      </c>
      <c r="J37" s="39"/>
      <c r="K37" s="38" t="s">
        <v>1</v>
      </c>
      <c r="L37" s="38"/>
      <c r="M37" s="38">
        <v>2</v>
      </c>
      <c r="N37" s="38"/>
      <c r="O37" s="38"/>
      <c r="P37" s="38"/>
      <c r="Q37" s="38"/>
      <c r="R37" s="38"/>
      <c r="S37" s="11"/>
      <c r="T37" s="1"/>
    </row>
    <row r="38" spans="1:20" ht="30.65" customHeight="1" x14ac:dyDescent="0.35">
      <c r="A38" s="56" t="str">
        <f>'S3 Maquette'!B38</f>
        <v>Commissariat d'exposition</v>
      </c>
      <c r="B38" s="41" t="str">
        <f>'S3 Maquette'!C38</f>
        <v>ECUE</v>
      </c>
      <c r="C38" s="40">
        <f>'[2]S3 Maquette'!F38</f>
        <v>0</v>
      </c>
      <c r="D38" s="7">
        <v>1</v>
      </c>
      <c r="E38" s="7" t="s">
        <v>370</v>
      </c>
      <c r="F38" s="7" t="s">
        <v>371</v>
      </c>
      <c r="G38" s="38" t="s">
        <v>370</v>
      </c>
      <c r="H38" s="7" t="s">
        <v>371</v>
      </c>
      <c r="I38" s="38" t="s">
        <v>370</v>
      </c>
      <c r="J38" s="39"/>
      <c r="K38" s="39" t="s">
        <v>1</v>
      </c>
      <c r="L38" s="39"/>
      <c r="M38" s="38">
        <v>2</v>
      </c>
      <c r="N38" s="39"/>
      <c r="O38" s="39"/>
      <c r="P38" s="39"/>
      <c r="Q38" s="39"/>
      <c r="R38" s="39"/>
      <c r="S38" s="11"/>
      <c r="T38" s="1"/>
    </row>
    <row r="39" spans="1:20" ht="30.65" customHeight="1" x14ac:dyDescent="0.35">
      <c r="A39" s="56">
        <f>'S3 Maquette'!B39</f>
        <v>0</v>
      </c>
      <c r="B39" s="41">
        <f>'S3 Maquette'!C39</f>
        <v>0</v>
      </c>
      <c r="C39" s="40">
        <f>'S3 Maquette'!F39</f>
        <v>0</v>
      </c>
      <c r="D39" s="7"/>
      <c r="E39" s="7"/>
      <c r="F39" s="7"/>
      <c r="G39" s="38"/>
      <c r="H39" s="38"/>
      <c r="I39" s="38"/>
      <c r="J39" s="39"/>
      <c r="K39" s="39"/>
      <c r="L39" s="39"/>
      <c r="M39" s="39"/>
      <c r="N39" s="39"/>
      <c r="O39" s="39"/>
      <c r="P39" s="39"/>
      <c r="Q39" s="39"/>
      <c r="R39" s="39"/>
      <c r="S39" s="11"/>
      <c r="T39" s="1"/>
    </row>
    <row r="40" spans="1:20" ht="30.65" customHeight="1" x14ac:dyDescent="0.35">
      <c r="A40" s="56" t="str">
        <f>'S3 Maquette'!B40</f>
        <v>BONUS III (facultatif : max 0,25 points sur moyenne S3)</v>
      </c>
      <c r="B40" s="41">
        <f>'S3 Maquette'!C40</f>
        <v>0</v>
      </c>
      <c r="C40" s="40">
        <f>'S3 Maquette'!F40</f>
        <v>0</v>
      </c>
      <c r="D40" s="7"/>
      <c r="E40" s="7"/>
      <c r="F40" s="7"/>
      <c r="G40" s="38"/>
      <c r="H40" s="38"/>
      <c r="I40" s="38"/>
      <c r="J40" s="39"/>
      <c r="K40" s="39"/>
      <c r="L40" s="39"/>
      <c r="M40" s="39"/>
      <c r="N40" s="39"/>
      <c r="O40" s="39"/>
      <c r="P40" s="39"/>
      <c r="Q40" s="39"/>
      <c r="R40" s="39"/>
      <c r="S40" s="11"/>
      <c r="T40" s="1"/>
    </row>
    <row r="41" spans="1:20" ht="30.65" customHeight="1" x14ac:dyDescent="0.35">
      <c r="A41" s="56" t="str">
        <f>'S3 Maquette'!B41</f>
        <v>Sport</v>
      </c>
      <c r="B41" s="41">
        <f>'S3 Maquette'!C41</f>
        <v>0</v>
      </c>
      <c r="C41" s="40">
        <f>'S3 Maquette'!F41</f>
        <v>0</v>
      </c>
      <c r="D41" s="7"/>
      <c r="E41" s="7"/>
      <c r="F41" s="7"/>
      <c r="G41" s="38"/>
      <c r="H41" s="38"/>
      <c r="I41" s="38"/>
      <c r="J41" s="39"/>
      <c r="K41" s="39"/>
      <c r="L41" s="39"/>
      <c r="M41" s="39"/>
      <c r="N41" s="39"/>
      <c r="O41" s="39"/>
      <c r="P41" s="39"/>
      <c r="Q41" s="39"/>
      <c r="R41" s="39"/>
      <c r="S41" s="11"/>
      <c r="T41" s="1"/>
    </row>
    <row r="42" spans="1:20" ht="30.65" customHeight="1" x14ac:dyDescent="0.35">
      <c r="A42" s="56" t="str">
        <f>'S3 Maquette'!B42</f>
        <v>Engagement étudiant</v>
      </c>
      <c r="B42" s="41">
        <f>'S3 Maquette'!C42</f>
        <v>0</v>
      </c>
      <c r="C42" s="40">
        <f>'S3 Maquette'!F42</f>
        <v>0</v>
      </c>
      <c r="D42" s="7"/>
      <c r="E42" s="7"/>
      <c r="F42" s="7"/>
      <c r="G42" s="38"/>
      <c r="H42" s="38"/>
      <c r="I42" s="38"/>
      <c r="J42" s="39"/>
      <c r="K42" s="39"/>
      <c r="L42" s="39"/>
      <c r="M42" s="39"/>
      <c r="N42" s="39"/>
      <c r="O42" s="39"/>
      <c r="P42" s="39"/>
      <c r="Q42" s="39"/>
      <c r="R42" s="39"/>
      <c r="S42" s="11"/>
      <c r="T42" s="1"/>
    </row>
    <row r="43" spans="1:20" ht="30.65" customHeight="1" x14ac:dyDescent="0.35">
      <c r="A43" s="56" t="str">
        <f>'S3 Maquette'!B43</f>
        <v>Entreprenariat</v>
      </c>
      <c r="B43" s="41">
        <f>'S3 Maquette'!C43</f>
        <v>0</v>
      </c>
      <c r="C43" s="40">
        <f>'S3 Maquette'!F43</f>
        <v>0</v>
      </c>
      <c r="D43" s="7"/>
      <c r="E43" s="7"/>
      <c r="F43" s="7"/>
      <c r="G43" s="38"/>
      <c r="H43" s="38"/>
      <c r="I43" s="38"/>
      <c r="J43" s="39"/>
      <c r="K43" s="39"/>
      <c r="L43" s="39"/>
      <c r="M43" s="39"/>
      <c r="N43" s="39"/>
      <c r="O43" s="39"/>
      <c r="P43" s="39"/>
      <c r="Q43" s="39"/>
      <c r="R43" s="39"/>
      <c r="S43" s="11"/>
      <c r="T43" s="1"/>
    </row>
    <row r="44" spans="1:20" ht="30.65" customHeight="1" x14ac:dyDescent="0.35">
      <c r="A44" s="56" t="str">
        <f>'S3 Maquette'!B44</f>
        <v>Culture</v>
      </c>
      <c r="B44" s="41">
        <f>'S3 Maquette'!C44</f>
        <v>0</v>
      </c>
      <c r="C44" s="40">
        <f>'S3 Maquette'!F44</f>
        <v>0</v>
      </c>
      <c r="D44" s="7"/>
      <c r="E44" s="7"/>
      <c r="F44" s="7"/>
      <c r="G44" s="38"/>
      <c r="H44" s="38"/>
      <c r="I44" s="38"/>
      <c r="J44" s="39"/>
      <c r="K44" s="39"/>
      <c r="L44" s="39"/>
      <c r="M44" s="39"/>
      <c r="N44" s="39"/>
      <c r="O44" s="39"/>
      <c r="P44" s="39"/>
      <c r="Q44" s="39"/>
      <c r="R44" s="39"/>
      <c r="S44" s="11"/>
      <c r="T44" s="1"/>
    </row>
    <row r="45" spans="1:20" ht="30.65" customHeight="1" x14ac:dyDescent="0.35">
      <c r="A45" s="56" t="str">
        <f>'S3 Maquette'!B45</f>
        <v>Langues III</v>
      </c>
      <c r="B45" s="41">
        <f>'S3 Maquette'!C45</f>
        <v>0</v>
      </c>
      <c r="C45" s="40">
        <f>'S3 Maquette'!F45</f>
        <v>0</v>
      </c>
      <c r="D45" s="7"/>
      <c r="E45" s="7"/>
      <c r="F45" s="7"/>
      <c r="G45" s="38"/>
      <c r="H45" s="38"/>
      <c r="I45" s="38"/>
      <c r="J45" s="39"/>
      <c r="K45" s="39"/>
      <c r="L45" s="39"/>
      <c r="M45" s="39"/>
      <c r="N45" s="39"/>
      <c r="O45" s="39"/>
      <c r="P45" s="39"/>
      <c r="Q45" s="39"/>
      <c r="R45" s="39"/>
      <c r="S45" s="11"/>
      <c r="T45" s="1"/>
    </row>
    <row r="46" spans="1:20" ht="30.65" customHeight="1" x14ac:dyDescent="0.35">
      <c r="A46" s="56" t="str">
        <f>'S3 Maquette'!B46</f>
        <v>IAE Engagement vie étudiante III</v>
      </c>
      <c r="B46" s="41">
        <f>'S3 Maquette'!C46</f>
        <v>0</v>
      </c>
      <c r="C46" s="40">
        <f>'S3 Maquette'!F46</f>
        <v>0</v>
      </c>
      <c r="D46" s="7"/>
      <c r="E46" s="7"/>
      <c r="F46" s="7"/>
      <c r="G46" s="38"/>
      <c r="H46" s="38"/>
      <c r="I46" s="38"/>
      <c r="J46" s="39"/>
      <c r="K46" s="39"/>
      <c r="L46" s="39"/>
      <c r="M46" s="39"/>
      <c r="N46" s="39"/>
      <c r="O46" s="39"/>
      <c r="P46" s="39"/>
      <c r="Q46" s="39"/>
      <c r="R46" s="39"/>
      <c r="S46" s="11"/>
      <c r="T46" s="1"/>
    </row>
    <row r="47" spans="1:20" ht="30.65" customHeight="1" x14ac:dyDescent="0.35">
      <c r="A47" s="56">
        <f>'S3 Maquette'!B47</f>
        <v>0</v>
      </c>
      <c r="B47" s="41">
        <f>'S3 Maquette'!C47</f>
        <v>0</v>
      </c>
      <c r="C47" s="40">
        <f>'S3 Maquette'!F47</f>
        <v>0</v>
      </c>
      <c r="D47" s="7"/>
      <c r="E47" s="7"/>
      <c r="F47" s="7"/>
      <c r="G47" s="38"/>
      <c r="H47" s="38"/>
      <c r="I47" s="38"/>
      <c r="J47" s="39"/>
      <c r="K47" s="39"/>
      <c r="L47" s="39"/>
      <c r="M47" s="39"/>
      <c r="N47" s="39"/>
      <c r="O47" s="39"/>
      <c r="P47" s="39"/>
      <c r="Q47" s="39"/>
      <c r="R47" s="39"/>
      <c r="S47" s="11"/>
      <c r="T47" s="1"/>
    </row>
    <row r="48" spans="1:20" ht="30.65" customHeight="1" x14ac:dyDescent="0.35">
      <c r="A48" s="56">
        <f>'S3 Maquette'!B48</f>
        <v>0</v>
      </c>
      <c r="B48" s="41">
        <f>'S3 Maquette'!C48</f>
        <v>0</v>
      </c>
      <c r="C48" s="40">
        <f>'S3 Maquette'!F48</f>
        <v>0</v>
      </c>
      <c r="D48" s="7"/>
      <c r="E48" s="7"/>
      <c r="F48" s="7"/>
      <c r="G48" s="38"/>
      <c r="H48" s="38"/>
      <c r="I48" s="38"/>
      <c r="J48" s="39"/>
      <c r="K48" s="39"/>
      <c r="L48" s="39"/>
      <c r="M48" s="39"/>
      <c r="N48" s="39"/>
      <c r="O48" s="39"/>
      <c r="P48" s="39"/>
      <c r="Q48" s="39"/>
      <c r="R48" s="39"/>
      <c r="S48" s="11"/>
      <c r="T48" s="1"/>
    </row>
    <row r="49" spans="1:20" ht="30.65" customHeight="1" x14ac:dyDescent="0.35">
      <c r="A49" s="56">
        <f>'S3 Maquette'!B49</f>
        <v>0</v>
      </c>
      <c r="B49" s="41">
        <f>'S3 Maquette'!C49</f>
        <v>0</v>
      </c>
      <c r="C49" s="40">
        <f>'S3 Maquette'!F49</f>
        <v>0</v>
      </c>
      <c r="D49" s="39"/>
      <c r="E49" s="39"/>
      <c r="F49" s="39"/>
      <c r="G49" s="38"/>
      <c r="H49" s="38"/>
      <c r="I49" s="38"/>
      <c r="J49" s="39"/>
      <c r="K49" s="39"/>
      <c r="L49" s="39"/>
      <c r="M49" s="39"/>
      <c r="N49" s="39"/>
      <c r="O49" s="39"/>
      <c r="P49" s="39"/>
      <c r="Q49" s="39"/>
      <c r="R49" s="39"/>
      <c r="S49" s="11"/>
      <c r="T49"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50:A748">
    <cfRule type="expression" dxfId="130" priority="39">
      <formula>$C1="Parcours Pédagogique"</formula>
    </cfRule>
    <cfRule type="expression" dxfId="129" priority="40">
      <formula>$C1="BLOC"</formula>
    </cfRule>
    <cfRule type="expression" dxfId="128" priority="41">
      <formula>$C1="OPTION"</formula>
    </cfRule>
  </conditionalFormatting>
  <conditionalFormatting sqref="A18:T18 A19:B38 A39:S49">
    <cfRule type="expression" dxfId="127" priority="49">
      <formula>$C18="Modification"</formula>
    </cfRule>
    <cfRule type="expression" dxfId="126" priority="50">
      <formula>$C18="Création"</formula>
    </cfRule>
    <cfRule type="expression" dxfId="125" priority="51">
      <formula>$C18="Fermeture"</formula>
    </cfRule>
  </conditionalFormatting>
  <conditionalFormatting sqref="A18:T18 A19:B38 A39:S49">
    <cfRule type="expression" dxfId="124" priority="48">
      <formula>$C18="Modification MCC"</formula>
    </cfRule>
  </conditionalFormatting>
  <conditionalFormatting sqref="B1:S9 B10:E10 J10:S11 B11:D11 B12:M12 P12 B13:H13 K13:L13 B14:G14 K14:N14 P14:S17 B15:H15 K15:M16 B16:G16 B17:M17 B50:S748">
    <cfRule type="expression" dxfId="123" priority="45">
      <formula>$D1="Modification"</formula>
    </cfRule>
    <cfRule type="expression" dxfId="122" priority="46">
      <formula>$D1="Création"</formula>
    </cfRule>
    <cfRule type="expression" dxfId="121" priority="47">
      <formula>$D1="Fermeture"</formula>
    </cfRule>
  </conditionalFormatting>
  <conditionalFormatting sqref="B1:S9 J10:S11 B12:M12 K14:N14 K15:M16 B17:M17 B50:S748 P14:S17 B10:E10 B11:D11 P12 B13:H13 K13:L13 B14:G14 B15:H15 B16:G16">
    <cfRule type="expression" dxfId="120" priority="44">
      <formula>$D1="Modification MCC"</formula>
    </cfRule>
  </conditionalFormatting>
  <conditionalFormatting sqref="C19:J19 L19:S19 C20:S22 C23:J23 L23:S23 C24:S26 C27:J27 L27:S27 C28:S29 C30:J30 L30:S30 C31:S33 C34:J34 L34:S34 C35:S38">
    <cfRule type="expression" dxfId="119" priority="30">
      <formula>$C19="Modification"</formula>
    </cfRule>
    <cfRule type="expression" dxfId="118" priority="31">
      <formula>$C19="Création"</formula>
    </cfRule>
    <cfRule type="expression" dxfId="117" priority="32">
      <formula>$C19="Fermeture"</formula>
    </cfRule>
  </conditionalFormatting>
  <conditionalFormatting sqref="J1:J748">
    <cfRule type="expression" dxfId="116" priority="24">
      <formula>$I1="NON"</formula>
    </cfRule>
  </conditionalFormatting>
  <conditionalFormatting sqref="K19">
    <cfRule type="expression" dxfId="115" priority="17">
      <formula>$C19="Modification MCC"</formula>
    </cfRule>
    <cfRule type="expression" dxfId="114" priority="18">
      <formula>$C19="Modification"</formula>
    </cfRule>
    <cfRule type="expression" dxfId="113" priority="19">
      <formula>$C19="Création"</formula>
    </cfRule>
    <cfRule type="expression" dxfId="112" priority="20">
      <formula>$C19="Fermeture"</formula>
    </cfRule>
  </conditionalFormatting>
  <conditionalFormatting sqref="K23">
    <cfRule type="expression" dxfId="111" priority="13">
      <formula>$C23="Modification MCC"</formula>
    </cfRule>
    <cfRule type="expression" dxfId="110" priority="14">
      <formula>$C23="Modification"</formula>
    </cfRule>
    <cfRule type="expression" dxfId="109" priority="15">
      <formula>$C23="Création"</formula>
    </cfRule>
    <cfRule type="expression" dxfId="108" priority="16">
      <formula>$C23="Fermeture"</formula>
    </cfRule>
  </conditionalFormatting>
  <conditionalFormatting sqref="K27">
    <cfRule type="expression" dxfId="107" priority="9">
      <formula>$C27="Modification MCC"</formula>
    </cfRule>
    <cfRule type="expression" dxfId="106" priority="10">
      <formula>$C27="Modification"</formula>
    </cfRule>
    <cfRule type="expression" dxfId="105" priority="11">
      <formula>$C27="Création"</formula>
    </cfRule>
    <cfRule type="expression" dxfId="104" priority="12">
      <formula>$C27="Fermeture"</formula>
    </cfRule>
  </conditionalFormatting>
  <conditionalFormatting sqref="K30">
    <cfRule type="expression" dxfId="103" priority="5">
      <formula>$C30="Modification MCC"</formula>
    </cfRule>
    <cfRule type="expression" dxfId="102" priority="6">
      <formula>$C30="Modification"</formula>
    </cfRule>
    <cfRule type="expression" dxfId="101" priority="7">
      <formula>$C30="Création"</formula>
    </cfRule>
    <cfRule type="expression" dxfId="100" priority="8">
      <formula>$C30="Fermeture"</formula>
    </cfRule>
  </conditionalFormatting>
  <conditionalFormatting sqref="K34">
    <cfRule type="expression" dxfId="99" priority="1">
      <formula>$C34="Modification MCC"</formula>
    </cfRule>
    <cfRule type="expression" dxfId="98" priority="2">
      <formula>$C34="Modification"</formula>
    </cfRule>
    <cfRule type="expression" dxfId="97" priority="3">
      <formula>$C34="Création"</formula>
    </cfRule>
    <cfRule type="expression" dxfId="96" priority="4">
      <formula>$C34="Fermeture"</formula>
    </cfRule>
  </conditionalFormatting>
  <conditionalFormatting sqref="L18:L49">
    <cfRule type="expression" dxfId="95" priority="27">
      <formula>$K18="CT (Contrôle terminal)"</formula>
    </cfRule>
    <cfRule type="expression" dxfId="94" priority="28">
      <formula>$K18="CCI (CC Intégral)"</formula>
    </cfRule>
  </conditionalFormatting>
  <conditionalFormatting sqref="L19:S19 C20:S22 L23:S23 C24:S26 L27:S27 C28:S29 L30:S30 C31:S33 L34:S34 C35:S38 C19:J19 C23:J23 C27:J27 C30:J30 C34:J34">
    <cfRule type="expression" dxfId="93" priority="29">
      <formula>$C19="Modification MCC"</formula>
    </cfRule>
  </conditionalFormatting>
  <conditionalFormatting sqref="M1:M748">
    <cfRule type="expression" dxfId="92" priority="26">
      <formula>$K1="CT (Contrôle terminal)"</formula>
    </cfRule>
  </conditionalFormatting>
  <conditionalFormatting sqref="N1:O748">
    <cfRule type="expression" dxfId="91" priority="23">
      <formula>$K1="CCI (CC Intégral)"</formula>
    </cfRule>
  </conditionalFormatting>
  <conditionalFormatting sqref="P19:S49">
    <cfRule type="expression" dxfId="90" priority="25">
      <formula>$H$15="Session Unique"</formula>
    </cfRule>
  </conditionalFormatting>
  <conditionalFormatting sqref="Q1:R748">
    <cfRule type="expression" dxfId="89" priority="21">
      <formula>$P1="Autres"</formula>
    </cfRule>
  </conditionalFormatting>
  <conditionalFormatting sqref="S1:S748">
    <cfRule type="expression" dxfId="88" priority="22">
      <formula>$P1="CT (Contrôle terminal)"</formula>
    </cfRule>
  </conditionalFormatting>
  <conditionalFormatting sqref="T18">
    <cfRule type="expression" dxfId="87" priority="34">
      <formula>$P18="CT (Contrôle terminal)"</formula>
    </cfRule>
  </conditionalFormatting>
  <dataValidations count="6">
    <dataValidation type="list" allowBlank="1" showInputMessage="1" showErrorMessage="1" sqref="E19:I49" xr:uid="{B7F2C563-F38D-45A5-ABA9-1C9520C0B551}">
      <formula1>"OUI, NON"</formula1>
    </dataValidation>
    <dataValidation type="list" allowBlank="1" showInputMessage="1" showErrorMessage="1" sqref="P19:P49"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49" xr:uid="{B82F9B93-1546-40E4-AC41-2E6C2C3707AC}">
      <formula1>"Modification MCC"</formula1>
    </dataValidation>
    <dataValidation type="list" allowBlank="1" showInputMessage="1" showErrorMessage="1" sqref="K19:K49" xr:uid="{B07AA8A7-33BD-4770-AA7D-08AB0828F885}">
      <formula1>List_Controle2</formula1>
    </dataValidation>
    <dataValidation type="list" allowBlank="1" showInputMessage="1" showErrorMessage="1" sqref="Q19:Q49 N19:N49" xr:uid="{AF86C670-DA4D-41EB-A944-9DFF99BF5C6A}">
      <formula1>List_Controle</formula1>
    </dataValidation>
  </dataValidations>
  <pageMargins left="0.7" right="0.7" top="0.75" bottom="0.75" header="0.3" footer="0.3"/>
  <pageSetup paperSize="9" scale="1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documentManagement/types"/>
    <ds:schemaRef ds:uri="87f2a596-85cb-4f9c-aaab-20229e603731"/>
    <ds:schemaRef ds:uri="http://purl.org/dc/elements/1.1/"/>
    <ds:schemaRef ds:uri="http://purl.org/dc/dcmitype/"/>
    <ds:schemaRef ds:uri="http://schemas.microsoft.com/office/infopath/2007/PartnerControls"/>
    <ds:schemaRef ds:uri="http://purl.org/dc/terms/"/>
    <ds:schemaRef ds:uri="fe812c3e-2521-41e3-a3ad-9118b18eddc6"/>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'S2 MCC'!Print_Area</vt:lpstr>
      <vt:lpstr>SPECTRUM</vt:lpstr>
      <vt:lpstr>SPECTRUM_ANTENNE</vt:lpstr>
      <vt:lpstr>tab_code_dip</vt:lpstr>
    </vt:vector>
  </TitlesOfParts>
  <Company>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Drossard</dc:creator>
  <cp:lastModifiedBy>Delphine Boiral</cp:lastModifiedBy>
  <cp:lastPrinted>2025-10-07T13:13:05Z</cp:lastPrinted>
  <dcterms:created xsi:type="dcterms:W3CDTF">2022-09-27T13:03:25Z</dcterms:created>
  <dcterms:modified xsi:type="dcterms:W3CDTF">2025-10-16T12:47:30Z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