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partage.univ-cotedazur.fr\PARTAGE-SERVICE\IAE\SAG\DOCUMENTS\SCOLARITE\OFFRE DE FORMATION\OFFRE 24-28\MCC\2025 2026\"/>
    </mc:Choice>
  </mc:AlternateContent>
  <xr:revisionPtr revIDLastSave="0" documentId="13_ncr:1_{E2F5B7FB-2925-434B-B921-34C57F284EA8}" xr6:coauthVersionLast="47" xr6:coauthVersionMax="47" xr10:uidLastSave="{00000000-0000-0000-0000-000000000000}"/>
  <bookViews>
    <workbookView xWindow="-110" yWindow="-110" windowWidth="19420" windowHeight="10300" firstSheet="2" activeTab="2" xr2:uid="{9773176B-C167-42D3-A34D-DED7C114DA88}"/>
  </bookViews>
  <sheets>
    <sheet name="Listes" sheetId="15" state="hidden" r:id="rId1"/>
    <sheet name="Calcul" sheetId="21" state="hidden" r:id="rId2"/>
    <sheet name="Fiche Générale" sheetId="2" r:id="rId3"/>
    <sheet name="S1 Maquette" sheetId="3" r:id="rId4"/>
    <sheet name="S1 MCC" sheetId="4" r:id="rId5"/>
    <sheet name="S2 Maquette" sheetId="12" r:id="rId6"/>
    <sheet name="S2 MCC" sheetId="22" r:id="rId7"/>
    <sheet name="S3 Maquette" sheetId="16" r:id="rId8"/>
    <sheet name="S3 MCC" sheetId="23" r:id="rId9"/>
    <sheet name="S4 Maquette" sheetId="18" r:id="rId10"/>
    <sheet name="S4 MCC" sheetId="24" r:id="rId11"/>
  </sheets>
  <externalReferences>
    <externalReference r:id="rId12"/>
  </externalReference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Listes!$C$12:$C$19</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Listes!$G$12:$G$22</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Print_Area" localSheetId="2">'Fiche Générale'!$A$1:$E$45</definedName>
    <definedName name="Print_Area" localSheetId="3">'S1 Maquette'!$A$1:$O$46</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6" i="2" l="1"/>
  <c r="H15" i="16"/>
  <c r="H13" i="16"/>
  <c r="H13" i="12"/>
  <c r="H15" i="3"/>
  <c r="H13" i="3"/>
  <c r="E10" i="24" l="1"/>
  <c r="E10" i="23"/>
  <c r="E10" i="22"/>
  <c r="E10" i="12"/>
  <c r="E10" i="4"/>
  <c r="E10" i="3"/>
  <c r="E10" i="18"/>
  <c r="E10" i="16"/>
  <c r="H5" i="21"/>
  <c r="C2" i="2" l="1"/>
  <c r="W18" i="21" l="1"/>
  <c r="T18" i="21"/>
  <c r="Q18" i="21"/>
  <c r="N18" i="21"/>
  <c r="C42" i="24" l="1"/>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H7" i="24"/>
  <c r="E7" i="24"/>
  <c r="B7" i="24"/>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H7" i="23"/>
  <c r="E7" i="23"/>
  <c r="B7" i="23"/>
  <c r="E15" i="4"/>
  <c r="E15" i="22"/>
  <c r="B15" i="22"/>
  <c r="H15"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F18" i="21" s="1"/>
  <c r="R18" i="21"/>
  <c r="P18" i="21"/>
  <c r="O18" i="21"/>
  <c r="L5" i="21"/>
  <c r="K5" i="21"/>
  <c r="I5" i="21"/>
  <c r="F5" i="21"/>
  <c r="E5" i="21"/>
  <c r="C5" i="21"/>
  <c r="B5" i="21"/>
  <c r="G5" i="21" l="1"/>
  <c r="G18" i="21" s="1"/>
  <c r="L18" i="21"/>
  <c r="A5" i="21"/>
  <c r="A18" i="21" s="1"/>
  <c r="J5" i="21"/>
  <c r="J18" i="21" s="1"/>
  <c r="J20" i="21" s="1"/>
  <c r="D5" i="21"/>
  <c r="D7" i="21" s="1"/>
  <c r="K18" i="21"/>
  <c r="I18" i="21"/>
  <c r="H18" i="21"/>
  <c r="C18" i="21"/>
  <c r="B18" i="21"/>
  <c r="E18" i="21"/>
  <c r="G7" i="21" l="1"/>
  <c r="A7" i="21"/>
  <c r="J7" i="21"/>
  <c r="D18" i="21"/>
  <c r="D20" i="21" s="1"/>
  <c r="A20" i="21"/>
  <c r="G20" i="21"/>
  <c r="A10" i="21" l="1"/>
  <c r="A22" i="21"/>
  <c r="G10" i="21"/>
  <c r="G22" i="21"/>
  <c r="E13" i="24" l="1"/>
  <c r="E7" i="18"/>
  <c r="B7" i="18"/>
  <c r="E13" i="23"/>
  <c r="E7" i="16"/>
  <c r="B7" i="16"/>
  <c r="C31" i="4" l="1"/>
  <c r="C19" i="4"/>
  <c r="E13" i="12"/>
  <c r="E13" i="22" s="1"/>
  <c r="B13" i="12"/>
  <c r="B13" i="22" s="1"/>
  <c r="E7" i="12"/>
  <c r="B7" i="12"/>
  <c r="E13" i="4"/>
  <c r="B15" i="4"/>
  <c r="B13" i="4"/>
  <c r="A24" i="4"/>
  <c r="A25" i="4"/>
  <c r="A26" i="4"/>
  <c r="A27" i="4"/>
  <c r="A28" i="4"/>
  <c r="A29" i="4"/>
  <c r="A30" i="4"/>
  <c r="A31" i="4"/>
  <c r="A32" i="4"/>
  <c r="A33" i="4"/>
  <c r="A34" i="4"/>
  <c r="A35" i="4"/>
  <c r="A36" i="4"/>
  <c r="A37" i="4"/>
  <c r="A38" i="4"/>
  <c r="A39" i="4"/>
  <c r="A40" i="4"/>
  <c r="A41" i="4"/>
  <c r="A42" i="4"/>
  <c r="A43" i="4"/>
  <c r="A44" i="4"/>
  <c r="A45" i="4"/>
  <c r="A46" i="4"/>
  <c r="A23" i="4"/>
  <c r="A20" i="4"/>
  <c r="A21" i="4"/>
  <c r="A22" i="4"/>
  <c r="A19" i="4"/>
  <c r="C24" i="4"/>
  <c r="C25" i="4"/>
  <c r="C26" i="4"/>
  <c r="C27" i="4"/>
  <c r="C28" i="4"/>
  <c r="C29" i="4"/>
  <c r="C30" i="4"/>
  <c r="C32" i="4"/>
  <c r="C33" i="4"/>
  <c r="C34" i="4"/>
  <c r="C35" i="4"/>
  <c r="C36" i="4"/>
  <c r="C37" i="4"/>
  <c r="C38" i="4"/>
  <c r="C39" i="4"/>
  <c r="C40" i="4"/>
  <c r="C41" i="4"/>
  <c r="C42" i="4"/>
  <c r="C43" i="4"/>
  <c r="C44" i="4"/>
  <c r="C45" i="4"/>
  <c r="C46" i="4"/>
  <c r="C23" i="4"/>
  <c r="C20" i="4"/>
  <c r="C21" i="4"/>
  <c r="C22" i="4"/>
  <c r="B7" i="3"/>
  <c r="E7" i="3"/>
  <c r="B7" i="4"/>
  <c r="E7" i="4" l="1"/>
  <c r="B20" i="4" l="1"/>
  <c r="B21" i="4"/>
  <c r="B22" i="4"/>
  <c r="B19" i="4"/>
  <c r="B25" i="4"/>
  <c r="B26" i="4"/>
  <c r="B27" i="4"/>
  <c r="B28" i="4"/>
  <c r="B29" i="4"/>
  <c r="B30" i="4"/>
  <c r="B31" i="4"/>
  <c r="B32" i="4"/>
  <c r="B33" i="4"/>
  <c r="B34" i="4"/>
  <c r="B35" i="4"/>
  <c r="B36" i="4"/>
  <c r="B37" i="4"/>
  <c r="B38" i="4"/>
  <c r="B39" i="4"/>
  <c r="B40" i="4"/>
  <c r="B41" i="4"/>
  <c r="B42" i="4"/>
  <c r="B43" i="4"/>
  <c r="B44" i="4"/>
  <c r="B45" i="4"/>
  <c r="B46" i="4"/>
  <c r="B23" i="4"/>
  <c r="H7" i="18" l="1"/>
  <c r="H7" i="16"/>
  <c r="H7" i="12"/>
  <c r="H7" i="3"/>
  <c r="H7" i="4"/>
  <c r="H15" i="12" l="1"/>
  <c r="B16" i="2" l="1"/>
</calcChain>
</file>

<file path=xl/sharedStrings.xml><?xml version="1.0" encoding="utf-8"?>
<sst xmlns="http://schemas.openxmlformats.org/spreadsheetml/2006/main" count="1458" uniqueCount="554">
  <si>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</si>
  <si>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</si>
  <si>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</si>
  <si>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</si>
  <si>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</si>
  <si>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</si>
  <si>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</si>
  <si>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</si>
  <si>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</si>
  <si>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</si>
  <si>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</si>
  <si>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</si>
  <si>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</si>
  <si>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</si>
  <si>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</si>
  <si>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</si>
  <si>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</si>
  <si>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</si>
  <si>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</si>
  <si>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</si>
  <si>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</si>
  <si>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</si>
  <si>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</si>
  <si>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</si>
  <si>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</si>
  <si>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</si>
  <si>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</si>
  <si>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</si>
  <si>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</si>
  <si>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</si>
  <si>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</si>
  <si>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</si>
  <si>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</si>
  <si>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</si>
  <si>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</si>
  <si>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</si>
  <si>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</si>
  <si>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</si>
  <si>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</si>
  <si>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</si>
  <si>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</si>
  <si>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</si>
  <si>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</si>
  <si>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</si>
  <si>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</si>
  <si>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</si>
  <si>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</si>
  <si>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</si>
  <si>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</si>
  <si>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</si>
  <si>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</si>
  <si>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</si>
  <si>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</si>
  <si>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</si>
  <si>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</si>
  <si>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</si>
  <si>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</si>
  <si>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</si>
  <si>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</si>
  <si>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</si>
  <si>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</si>
  <si>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</si>
  <si>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</si>
  <si>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</si>
  <si>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</si>
  <si>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</si>
  <si>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</si>
  <si>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</si>
  <si>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</si>
  <si>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</si>
  <si>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</si>
  <si>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Management et commerce international</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</si>
  <si>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</si>
  <si>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</si>
  <si>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</si>
  <si>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</si>
  <si>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</si>
  <si>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</si>
  <si>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</si>
  <si>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</si>
  <si>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</si>
  <si>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Management et Commerce international</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</si>
  <si>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</si>
  <si>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</si>
  <si>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</si>
  <si>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</si>
  <si>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</si>
  <si>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</si>
  <si>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</si>
  <si>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</si>
  <si>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</si>
  <si>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</si>
  <si>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</si>
  <si>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</si>
  <si>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</si>
  <si>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</si>
  <si>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 xml:space="preserve">Pyschologie </t>
  </si>
  <si>
    <t>GMCCA18</t>
  </si>
  <si>
    <t>Droit des affaires</t>
  </si>
  <si>
    <t>Marketing Vente</t>
  </si>
  <si>
    <t>Langues, littératures et civilisations étrangères et régionales (LLCER)</t>
  </si>
  <si>
    <t>Histoire, civilisation et patrimoine</t>
  </si>
  <si>
    <t>Physique fondamentale et applications</t>
  </si>
  <si>
    <t>Psychologie</t>
  </si>
  <si>
    <t>GMGAO18</t>
  </si>
  <si>
    <t xml:space="preserve">Sciences politiques   </t>
  </si>
  <si>
    <t>Management</t>
  </si>
  <si>
    <t>Tourisme</t>
  </si>
  <si>
    <t>Lettres</t>
  </si>
  <si>
    <t>Ville et environnements urbains</t>
  </si>
  <si>
    <t>Sciences de la Terre et des planètes, environnement</t>
  </si>
  <si>
    <t>GMMKT18</t>
  </si>
  <si>
    <t>Management et Administration des entreprises</t>
  </si>
  <si>
    <t>Sciences cognitives</t>
  </si>
  <si>
    <t>Information et médiation scientifique et technique</t>
  </si>
  <si>
    <t>GMMGT18</t>
  </si>
  <si>
    <t>Management Sectoriel</t>
  </si>
  <si>
    <t>Sciences du langage</t>
  </si>
  <si>
    <t>Sciences Politiques</t>
  </si>
  <si>
    <t>IMTOU18</t>
  </si>
  <si>
    <t>Droit International et droit européen</t>
  </si>
  <si>
    <t>GMMAE18</t>
  </si>
  <si>
    <t>Sciences de la terre et des planètes, environnement</t>
  </si>
  <si>
    <t>Code à créer dans Apogée</t>
  </si>
  <si>
    <t>DMLED18</t>
  </si>
  <si>
    <t>DMPUB18</t>
  </si>
  <si>
    <t>_Antenne</t>
  </si>
  <si>
    <t>DMDPR18</t>
  </si>
  <si>
    <t>LEXSOCIETE_Antenne</t>
  </si>
  <si>
    <t>ELMI_Antenne</t>
  </si>
  <si>
    <t>CREATES_Antenne</t>
  </si>
  <si>
    <t>ODYSSEE_Antenne</t>
  </si>
  <si>
    <t>DS4H_Antenne</t>
  </si>
  <si>
    <t>SPECTRUM_Antenne</t>
  </si>
  <si>
    <t>HEALTHY_Antenne</t>
  </si>
  <si>
    <t>DMNOT18</t>
  </si>
  <si>
    <t>IMREDD</t>
  </si>
  <si>
    <t>SOPHIA</t>
  </si>
  <si>
    <t>GEORGES MELIES</t>
  </si>
  <si>
    <t>SJA</t>
  </si>
  <si>
    <t>TROTABAS</t>
  </si>
  <si>
    <t>GRASSE</t>
  </si>
  <si>
    <t>CARLONE</t>
  </si>
  <si>
    <t>DMAFF18</t>
  </si>
  <si>
    <t>VALROSE</t>
  </si>
  <si>
    <t>PASTEUR</t>
  </si>
  <si>
    <t xml:space="preserve">Science politique           </t>
  </si>
  <si>
    <t>DMSPO18</t>
  </si>
  <si>
    <t>XMDIE18</t>
  </si>
  <si>
    <t>VMM1D18</t>
  </si>
  <si>
    <t>VMPIF18</t>
  </si>
  <si>
    <t>VMMEE18</t>
  </si>
  <si>
    <t>VMM2D18</t>
  </si>
  <si>
    <t>HMFLE18</t>
  </si>
  <si>
    <t>HMARS18</t>
  </si>
  <si>
    <t>CNU</t>
  </si>
  <si>
    <t>HMUIC18</t>
  </si>
  <si>
    <t>01-Droit privé et sciences criminelles</t>
  </si>
  <si>
    <t>HMICO18</t>
  </si>
  <si>
    <t>02-Droit public</t>
  </si>
  <si>
    <t>HMEAP18</t>
  </si>
  <si>
    <t>03-Histoire du droit et des institutions</t>
  </si>
  <si>
    <t>HMCER18</t>
  </si>
  <si>
    <t>04-Science politique</t>
  </si>
  <si>
    <t>HMLET18</t>
  </si>
  <si>
    <t>05-Sciences économiques</t>
  </si>
  <si>
    <t>HMVCS18</t>
  </si>
  <si>
    <t>06-Sciences de gestion</t>
  </si>
  <si>
    <t>HMPSY18</t>
  </si>
  <si>
    <t>07-Sciences du langage : linguistique et phonétique générales</t>
  </si>
  <si>
    <t>HMSCS18</t>
  </si>
  <si>
    <t>08-Langues et littératures anciennes</t>
  </si>
  <si>
    <t>HMNSC18</t>
  </si>
  <si>
    <t>09-Langue et littérature françaises</t>
  </si>
  <si>
    <t>EMFOR18</t>
  </si>
  <si>
    <t>10-Littératures comparées</t>
  </si>
  <si>
    <t>SMFOR18</t>
  </si>
  <si>
    <t>11-Langues et littératures anglaises et anglo-saxonnes</t>
  </si>
  <si>
    <t>SMELE18</t>
  </si>
  <si>
    <t>12-Langues et littératures germaniques et scandinaves</t>
  </si>
  <si>
    <t>SMAGE18</t>
  </si>
  <si>
    <t>13-Langues et littératures slaves</t>
  </si>
  <si>
    <t>SMMAT18</t>
  </si>
  <si>
    <t>14-Langues et littératures romanes : espagnol, italien, portugais, autres langues romanes</t>
  </si>
  <si>
    <t>SMDES18</t>
  </si>
  <si>
    <t>15-Langues et littératures arabes, chinoises, japonaises, hébraïques, d'autres domaines linguistiques</t>
  </si>
  <si>
    <t>SMCMO18</t>
  </si>
  <si>
    <t>16-Psychologie, psychologie clinique, psychologie sociale</t>
  </si>
  <si>
    <t>SMGEN18</t>
  </si>
  <si>
    <t>17-Philosophie</t>
  </si>
  <si>
    <t>EMGEN18</t>
  </si>
  <si>
    <t>18-Architecture (ses théories et ses pratiques), arts appliqués, arts plastiques, arts du spectacle, épistémologie des enseignements artistiques, esthétique, musicologie, musique, sciences de l'art</t>
  </si>
  <si>
    <t>SMPHY18</t>
  </si>
  <si>
    <t>19-Sociologie, démographie</t>
  </si>
  <si>
    <t>SMTEP18</t>
  </si>
  <si>
    <t>20-Anthropologie biologique, ethnologie, préhistoire</t>
  </si>
  <si>
    <t>PMMSP18</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</si>
  <si>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</si>
  <si>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</si>
  <si>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</si>
  <si>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</si>
  <si>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</si>
  <si>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</si>
  <si>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</si>
  <si>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</si>
  <si>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</si>
  <si>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</si>
  <si>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</si>
  <si>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</si>
  <si>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</si>
  <si>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</si>
  <si>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</si>
  <si>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</si>
  <si>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</si>
  <si>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</si>
  <si>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</si>
  <si>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</si>
  <si>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</si>
  <si>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</si>
  <si>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</si>
  <si>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</si>
  <si>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</si>
  <si>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</si>
  <si>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</si>
  <si>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</si>
  <si>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</si>
  <si>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</si>
  <si>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</si>
  <si>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</si>
  <si>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</si>
  <si>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</si>
  <si>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</si>
  <si>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</si>
  <si>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</si>
  <si>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</si>
  <si>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</si>
  <si>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</si>
  <si>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</si>
  <si>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</si>
  <si>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</si>
  <si>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</si>
  <si>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</si>
  <si>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</si>
  <si>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</si>
  <si>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</si>
  <si>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</si>
  <si>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</si>
  <si>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</si>
  <si>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</si>
  <si>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GMCCA24 - 400 / 500</t>
  </si>
  <si>
    <t>Session M1</t>
  </si>
  <si>
    <t>Session Unique</t>
  </si>
  <si>
    <t>Session M2</t>
  </si>
  <si>
    <t>Parcours Type en Master 1</t>
  </si>
  <si>
    <t>Parcours Type en Master 2</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</si>
  <si>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</si>
  <si>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</si>
  <si>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</si>
  <si>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</si>
  <si>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</si>
  <si>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</si>
  <si>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</si>
  <si>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Chaque UE est définitivement acquise dès lors que l'étudiant(e) y a obtenu la moyenne générale (moyenne supérieure ou égale à 10/20). Au sein de chaque UE, il y a compensation entre les ECUE.</t>
  </si>
  <si>
    <t>Obtention du Semestre</t>
  </si>
  <si>
    <t>Chaque semestre du Master est validé dès lors que l'étudiant(e) a obtenu la moyenne générale (moyenne supérieure ou égale à 10/20). Au cours de chaque semestre, il n'y pas de compensation entre les UE.</t>
  </si>
  <si>
    <t>Obtention de l'Année</t>
  </si>
  <si>
    <t>Chaque année du Master est validée dès lors que l'étudiant(e) a obtenu la moyenne générale (moyenne supérieure ou égale à 10/20) à chaque semestre. Au cours de chaque année, il n'y pas de compensation entre les semestres.</t>
  </si>
  <si>
    <t>Note éliminatoire/ Note seuil</t>
  </si>
  <si>
    <t>Pas de note éliminatoire / pas de note seuil</t>
  </si>
  <si>
    <t>REDOUBLEMENT</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</si>
  <si>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</si>
  <si>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</si>
  <si>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</si>
  <si>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</si>
  <si>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</si>
  <si>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</si>
  <si>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</si>
  <si>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</si>
  <si>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</si>
  <si>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</si>
  <si>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</si>
  <si>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GMCCA1 - 400</t>
  </si>
  <si>
    <t>Heures Maquette</t>
  </si>
  <si>
    <t xml:space="preserve">Semestre </t>
  </si>
  <si>
    <t>Code semestre</t>
  </si>
  <si>
    <t>GMS1CAU</t>
  </si>
  <si>
    <t>Heures Valorisées</t>
  </si>
  <si>
    <t>Niveau</t>
  </si>
  <si>
    <t>Libellé ELP</t>
  </si>
  <si>
    <t>ECTS</t>
  </si>
  <si>
    <t>Code Apogée</t>
  </si>
  <si>
    <t>Langues</t>
  </si>
  <si>
    <t>Formation Porteuse</t>
  </si>
  <si>
    <t>Observations / Remarques
ex: Intervention à titre gracieux / Capacité d'accueil max</t>
  </si>
  <si>
    <t xml:space="preserve">Analyser la gestion juridique des organisations et des groupes </t>
  </si>
  <si>
    <t>GMUCCAG1</t>
  </si>
  <si>
    <t>1.1</t>
  </si>
  <si>
    <t xml:space="preserve">Le développement de l'entreprise </t>
  </si>
  <si>
    <t>GMECCDE1</t>
  </si>
  <si>
    <t>1.2</t>
  </si>
  <si>
    <t>La pérennité de l'entreprise : l'entreprise en difficulté et sa cessation</t>
  </si>
  <si>
    <t>GMECCPE1</t>
  </si>
  <si>
    <t>1.3</t>
  </si>
  <si>
    <t>Droit des groupes et des associations</t>
  </si>
  <si>
    <t>GMECCDA1</t>
  </si>
  <si>
    <t>Evaluer les entreprises et accompagner 
la prise de décision en matière financière</t>
  </si>
  <si>
    <t>GMUCCEA1</t>
  </si>
  <si>
    <t>2.1</t>
  </si>
  <si>
    <t xml:space="preserve">Evaluation des performances financières et extra financières 
des groupes </t>
  </si>
  <si>
    <t>GMECCPF1</t>
  </si>
  <si>
    <t>2.2</t>
  </si>
  <si>
    <t>Théorie financière</t>
  </si>
  <si>
    <t>GMECCTF1</t>
  </si>
  <si>
    <t>Intégrer les enjeux responsables 
en CCA (Comptabilité Contrôle Audit)</t>
  </si>
  <si>
    <t>GMUCCER1</t>
  </si>
  <si>
    <t>3.1</t>
  </si>
  <si>
    <t>Droit environnemental et outils comptables</t>
  </si>
  <si>
    <t>GMECCOC1</t>
  </si>
  <si>
    <t>3.2</t>
  </si>
  <si>
    <t>Certification for Corporate Social Responsability</t>
  </si>
  <si>
    <t>GMECCCS1</t>
  </si>
  <si>
    <t>Anglais</t>
  </si>
  <si>
    <t>Plateforme en ligne - pas de charge d'enseignement</t>
  </si>
  <si>
    <t>3.3</t>
  </si>
  <si>
    <t>Politique financière et finance verte</t>
  </si>
  <si>
    <t>GMECCFV1</t>
  </si>
  <si>
    <t>Mettre en œuvre des règles, normes
 et démarches en comptabilité des groupe</t>
  </si>
  <si>
    <t>GMUCCND1</t>
  </si>
  <si>
    <t>4.1</t>
  </si>
  <si>
    <t>Introduction aux comptes de groupe</t>
  </si>
  <si>
    <t>GMECCIC1</t>
  </si>
  <si>
    <t>4.2</t>
  </si>
  <si>
    <t>Comptabilité en normes internationales</t>
  </si>
  <si>
    <t>GMECCNI1</t>
  </si>
  <si>
    <t>PPR - Mobiliser et produire des savoirs
 hautement spécialisés (I)</t>
  </si>
  <si>
    <t>GMUCCPP1</t>
  </si>
  <si>
    <t>5.1</t>
  </si>
  <si>
    <t>Méthodologie du mémoire : construire une revue de litérrature</t>
  </si>
  <si>
    <t>GMECCMM1</t>
  </si>
  <si>
    <t>5.2</t>
  </si>
  <si>
    <t>Socialisation professionnelle (I)</t>
  </si>
  <si>
    <t>GMECCSP1</t>
  </si>
  <si>
    <t>5.3</t>
  </si>
  <si>
    <t>Recherche d'informations</t>
  </si>
  <si>
    <t>GMECCRI1</t>
  </si>
  <si>
    <t>BONUS I (facultatif : max 0,25 points sur moyenne S1)</t>
  </si>
  <si>
    <t>Sport</t>
  </si>
  <si>
    <t>BMEBSPU1</t>
  </si>
  <si>
    <t>Engagement étudiant</t>
  </si>
  <si>
    <t>BMEBENU1</t>
  </si>
  <si>
    <t>Entreprenariat</t>
  </si>
  <si>
    <t>BMEBETU1</t>
  </si>
  <si>
    <t>Culture</t>
  </si>
  <si>
    <t>BMEBCUU1</t>
  </si>
  <si>
    <t>Langues I</t>
  </si>
  <si>
    <t>IAE Engagement vie étudiante I</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</si>
  <si>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</si>
  <si>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</si>
  <si>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</si>
  <si>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</si>
  <si>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</si>
  <si>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</si>
  <si>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</si>
  <si>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</si>
  <si>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</si>
  <si>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</si>
  <si>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</si>
  <si>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</si>
  <si>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</si>
  <si>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</si>
  <si>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</si>
  <si>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</si>
  <si>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</si>
  <si>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</si>
  <si>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</si>
  <si>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</si>
  <si>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</si>
  <si>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</si>
  <si>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</si>
  <si>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</si>
  <si>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</si>
  <si>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</si>
  <si>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</si>
  <si>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</si>
  <si>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GMS2CAU</t>
  </si>
  <si>
    <t>Accompagner la gestion juridique, fiscale et financière des organisations et des groupes</t>
  </si>
  <si>
    <t>GMUCCGJ2</t>
  </si>
  <si>
    <t>6.1</t>
  </si>
  <si>
    <t>Droit du financement de l'entreprise</t>
  </si>
  <si>
    <t>GMECCDF2</t>
  </si>
  <si>
    <t>6.2</t>
  </si>
  <si>
    <t xml:space="preserve">La transmission d'entreprise </t>
  </si>
  <si>
    <t>GMECCTE2</t>
  </si>
  <si>
    <t>6.3</t>
  </si>
  <si>
    <t>Business Plan</t>
  </si>
  <si>
    <t>GMECCBP2</t>
  </si>
  <si>
    <t>Mettre en œuvre des règles, normes
 et démarches en restructurations, en expertise comptable et en audit</t>
  </si>
  <si>
    <t>GMUCCND2</t>
  </si>
  <si>
    <t>7.1</t>
  </si>
  <si>
    <t>Introduction aux opérations de restructuration</t>
  </si>
  <si>
    <t>GMECCOR2</t>
  </si>
  <si>
    <t>7.2</t>
  </si>
  <si>
    <t>Cadre général de l'audit</t>
  </si>
  <si>
    <t>GMECCGA2</t>
  </si>
  <si>
    <t>7.3</t>
  </si>
  <si>
    <t>Ethique et déontologie</t>
  </si>
  <si>
    <t>GMECCED2</t>
  </si>
  <si>
    <t>Concevoir, accompagner et/ou piloter 
des solutions de gestion en matière de systèmes d’informations</t>
  </si>
  <si>
    <t>GMUCCPS2</t>
  </si>
  <si>
    <t>8.1</t>
  </si>
  <si>
    <t>Management Information Systems</t>
  </si>
  <si>
    <t>GMECCIS2</t>
  </si>
  <si>
    <t>8.2</t>
  </si>
  <si>
    <t>Cyber Sécurité</t>
  </si>
  <si>
    <t>GMECCCS2</t>
  </si>
  <si>
    <t>8.3</t>
  </si>
  <si>
    <t>Audit stratégique des systèmes informatiques</t>
  </si>
  <si>
    <t>GMECCSI2</t>
  </si>
  <si>
    <t>PPR - Mobiliser et produire des savoirs
 hautement spécialisés (II)</t>
  </si>
  <si>
    <t>GMUCCPR2</t>
  </si>
  <si>
    <t>9.1</t>
  </si>
  <si>
    <t>Méthodologie du mémoire, cadre théorique, et soutenance</t>
  </si>
  <si>
    <t>GMECCMM2</t>
  </si>
  <si>
    <t>9.2</t>
  </si>
  <si>
    <t>Socialisation professionnelle (II)</t>
  </si>
  <si>
    <t>GMECCSP2</t>
  </si>
  <si>
    <t>9.3</t>
  </si>
  <si>
    <t>English for finance II [EN] -  parcours Global Exam &amp; préparation TOEIC</t>
  </si>
  <si>
    <t>GMECCGE2</t>
  </si>
  <si>
    <t>BONUS II (facultatif : max 0,25 points sur moyenne S2)</t>
  </si>
  <si>
    <t>BMEBSPU2</t>
  </si>
  <si>
    <t>BMEBENU2</t>
  </si>
  <si>
    <t>BMEBETU2</t>
  </si>
  <si>
    <t>BMEBCUU2</t>
  </si>
  <si>
    <t>Langues II</t>
  </si>
  <si>
    <t>IAE Engagement vie étudiante II</t>
  </si>
  <si>
    <t>IAE Engagement Responsable</t>
  </si>
  <si>
    <t>Seuil de compensation</t>
  </si>
  <si>
    <t>2ème Année</t>
  </si>
  <si>
    <t>GMCCA2 - 500</t>
  </si>
  <si>
    <t>GMS3CAU</t>
  </si>
  <si>
    <t>Accompagner la gestion juridique, fiscale et sociale des organisations et des groupes</t>
  </si>
  <si>
    <t>GMUCCAG3</t>
  </si>
  <si>
    <t>10.1</t>
  </si>
  <si>
    <t>Fiscalité internationale et fiscalité des groupes</t>
  </si>
  <si>
    <t>GMECCFI3</t>
  </si>
  <si>
    <t>10.2</t>
  </si>
  <si>
    <t xml:space="preserve">Droit social des groupes </t>
  </si>
  <si>
    <t>GMECCDS3</t>
  </si>
  <si>
    <t xml:space="preserve">Evaluer les entreprises et accompagner la prise de
 décision en matière d'ingéniérie financière </t>
  </si>
  <si>
    <t>GMUCCEA3</t>
  </si>
  <si>
    <t>11.1</t>
  </si>
  <si>
    <t>Evaluation financière</t>
  </si>
  <si>
    <t>GMECCEF3</t>
  </si>
  <si>
    <t>11.2</t>
  </si>
  <si>
    <t>Ingénierie financière</t>
  </si>
  <si>
    <t>GMECCIF3</t>
  </si>
  <si>
    <t xml:space="preserve">Elaborer une vision stratégique et 
déployer/piloter des outils et méthodes en contrôle de gestion </t>
  </si>
  <si>
    <t>GMUCCVS3</t>
  </si>
  <si>
    <t>12.1</t>
  </si>
  <si>
    <t>Stratégie et contrôle</t>
  </si>
  <si>
    <t>GMECCSC3</t>
  </si>
  <si>
    <t>12.2</t>
  </si>
  <si>
    <t>Management et pilotage par les processus</t>
  </si>
  <si>
    <t>GMECCPP3</t>
  </si>
  <si>
    <t>12.3</t>
  </si>
  <si>
    <t>Management, GRH et leadership</t>
  </si>
  <si>
    <t>GMECCML3</t>
  </si>
  <si>
    <t>Mettre en œuvre des règles, normes 
et démarches en comptabilité des groupes, des restructurations et en audit</t>
  </si>
  <si>
    <t>GMUCCND3</t>
  </si>
  <si>
    <t>13.1</t>
  </si>
  <si>
    <t>Opérations de restructuration</t>
  </si>
  <si>
    <t>GMECCOR3</t>
  </si>
  <si>
    <t>13.2</t>
  </si>
  <si>
    <t>Comptes de groupe</t>
  </si>
  <si>
    <t>GMECCCG3</t>
  </si>
  <si>
    <t>13.3</t>
  </si>
  <si>
    <t>Stratégie d'audit et contrôle interne</t>
  </si>
  <si>
    <t>GMECCSA3</t>
  </si>
  <si>
    <t>PPR - Mobiliser et produire des savoirs hautement spécialisés (III)</t>
  </si>
  <si>
    <t>GMUCCPP3</t>
  </si>
  <si>
    <t>14.1</t>
  </si>
  <si>
    <t>Méthodologie du mémoire : méthodes qualitatives et quantitatives</t>
  </si>
  <si>
    <t>GMECCMM3</t>
  </si>
  <si>
    <t>14.2</t>
  </si>
  <si>
    <t>Socialisation professionnelle (III)</t>
  </si>
  <si>
    <t>GMECCSP3</t>
  </si>
  <si>
    <t>BONUS III (facultatif : max 0,25 points sur moyenne S3)</t>
  </si>
  <si>
    <t>BMEBSPU3</t>
  </si>
  <si>
    <t>BMEBENU3</t>
  </si>
  <si>
    <t>BMEBETU3</t>
  </si>
  <si>
    <t>BMEBCUU3</t>
  </si>
  <si>
    <t>Langues III</t>
  </si>
  <si>
    <t>IAE Engagement vie étudiante III</t>
  </si>
  <si>
    <t xml:space="preserve">NON </t>
  </si>
  <si>
    <t>GMS4CAU</t>
  </si>
  <si>
    <t xml:space="preserve">Contribuer aux savoirs numériques, 
aux pratiques professionnelle et gérer un projet </t>
  </si>
  <si>
    <t>GMUCCSN4</t>
  </si>
  <si>
    <t>15.1</t>
  </si>
  <si>
    <t>Certification à la Data</t>
  </si>
  <si>
    <t>GMECCCD4</t>
  </si>
  <si>
    <t>15.2</t>
  </si>
  <si>
    <t>Mobilité</t>
  </si>
  <si>
    <t>GMECCMB4</t>
  </si>
  <si>
    <t>15.3</t>
  </si>
  <si>
    <t>Marketing personnel et marketing stratégique</t>
  </si>
  <si>
    <t>GMECCMS4</t>
  </si>
  <si>
    <t>15.4</t>
  </si>
  <si>
    <t>Gestion de projets : planification et mise en œuvre</t>
  </si>
  <si>
    <t>GMECCGP4</t>
  </si>
  <si>
    <t>PPR - Mobiliser et produire des 
savoirs hautement spécialisés (IV)</t>
  </si>
  <si>
    <t>GMUCCPR4</t>
  </si>
  <si>
    <t>16.1</t>
  </si>
  <si>
    <t>Evaluation alternance soutenance et mémoire</t>
  </si>
  <si>
    <t>GMECCSM4</t>
  </si>
  <si>
    <t>16.2</t>
  </si>
  <si>
    <t>Entrainement DSCG UE1 &amp; UE4</t>
  </si>
  <si>
    <t>GMECCET4</t>
  </si>
  <si>
    <t>16.3</t>
  </si>
  <si>
    <t>Socialisation professionnelle IV</t>
  </si>
  <si>
    <t>GMECCSP4</t>
  </si>
  <si>
    <t>Maîtriser la langue anglaise</t>
  </si>
  <si>
    <t>GMUCCML4</t>
  </si>
  <si>
    <t>17.1</t>
  </si>
  <si>
    <t>English for finance (Global Exam)</t>
  </si>
  <si>
    <t>GMECCGE4</t>
  </si>
  <si>
    <t>17.2</t>
  </si>
  <si>
    <t>Oral Examination</t>
  </si>
  <si>
    <t>GMECCOE4</t>
  </si>
  <si>
    <t>BONUS IV (facultatif : max 0,25 points sur moyenne S4)</t>
  </si>
  <si>
    <t>BMEBSPU4</t>
  </si>
  <si>
    <t>BMEBENU4</t>
  </si>
  <si>
    <t>BMEBETU4</t>
  </si>
  <si>
    <t>BMEBCUU4</t>
  </si>
  <si>
    <t>Langues IV</t>
  </si>
  <si>
    <t>IAE Engagement vie étudiante IV</t>
  </si>
  <si>
    <t>Code liste BMOBU1</t>
  </si>
  <si>
    <t>Code liste GMBOMUT1</t>
  </si>
  <si>
    <t>GMBONLS1</t>
  </si>
  <si>
    <t>GMBONVS1</t>
  </si>
  <si>
    <t>Code liste BMOBU2</t>
  </si>
  <si>
    <t>Code liste GMBOMUT2</t>
  </si>
  <si>
    <t>GMBONLS2</t>
  </si>
  <si>
    <t>GMBONVS2</t>
  </si>
  <si>
    <t>GMBONRS2</t>
  </si>
  <si>
    <t>Code liste BMOBU3</t>
  </si>
  <si>
    <t>Code liste GMBOMUT3</t>
  </si>
  <si>
    <t>GMBONLS3</t>
  </si>
  <si>
    <t>GMBONVS3</t>
  </si>
  <si>
    <t>Code liste BMOBU4</t>
  </si>
  <si>
    <t>Code liste GMBOMUT4</t>
  </si>
  <si>
    <t>GMBONLS4</t>
  </si>
  <si>
    <t>GMBONVS4</t>
  </si>
  <si>
    <t>GMBONRS4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</si>
</sst>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b/>
      <sz val="11"/>
      <color theme="1"/>
      <name val="Calibri"/>
      <family val="2"/>
      <scheme val="minor"/>
    </font>
    <font>
      <sz val="11"/>
      <name val="Calibri"/>
      <family val="2"/>
      <scheme val="minor"/>
    </font>
    <font>
      <b/>
      <sz val="11"/>
      <color rgb="FFFF0000"/>
      <name val="Calibri"/>
      <family val="2"/>
      <scheme val="minor"/>
    </font>
    <font>
      <sz val="10"/>
      <name val="Arial"/>
      <family val="2"/>
    </font>
    <font>
      <sz val="10"/>
      <color theme="1"/>
      <name val="Calibri"/>
      <family val="2"/>
      <scheme val="minor"/>
    </font>
    <font>
      <sz val="10"/>
      <color theme="1"/>
      <name val="Arial"/>
      <family val="2"/>
    </font>
    <font>
      <b/>
      <sz val="11"/>
      <name val="Calibri"/>
      <family val="2"/>
      <scheme val="minor"/>
    </font>
    <font>
      <sz val="11"/>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82">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4" fillId="0" borderId="2"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7" fillId="0" borderId="1" xfId="0" applyFont="1" applyBorder="1" applyAlignment="1" applyProtection="1">
      <alignment horizontal="left" vertical="center"/>
      <protection locked="0"/>
    </xf>
    <xf numFmtId="0" fontId="10" fillId="0" borderId="1" xfId="0" applyFont="1" applyBorder="1" applyAlignment="1" applyProtection="1">
      <alignment horizontal="left" vertical="center" wrapText="1"/>
      <protection locked="0"/>
    </xf>
    <xf numFmtId="0" fontId="0" fillId="0" borderId="1" xfId="0" applyBorder="1" applyAlignment="1" applyProtection="1">
      <alignment vertical="center"/>
      <protection locked="0"/>
    </xf>
    <xf numFmtId="0" fontId="0" fillId="0" borderId="1" xfId="0" applyBorder="1" applyProtection="1">
      <protection locked="0"/>
    </xf>
    <xf numFmtId="0" fontId="11" fillId="0" borderId="1" xfId="0" applyFont="1" applyBorder="1" applyAlignment="1" applyProtection="1">
      <alignment horizontal="left" vertical="center"/>
      <protection locked="0"/>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164" fontId="0" fillId="0" borderId="1" xfId="0" applyNumberFormat="1" applyBorder="1" applyAlignment="1">
      <alignment horizontal="left" vertical="center"/>
    </xf>
    <xf numFmtId="0" fontId="8" fillId="0" borderId="1" xfId="0" applyFont="1" applyBorder="1" applyAlignment="1" applyProtection="1">
      <alignment horizontal="left" vertical="center"/>
      <protection locked="0"/>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12" fillId="0" borderId="1" xfId="0" applyFont="1" applyBorder="1" applyAlignment="1" applyProtection="1">
      <alignment horizontal="left" vertical="center"/>
      <protection locked="0"/>
    </xf>
    <xf numFmtId="0" fontId="12" fillId="0" borderId="1" xfId="0" applyFont="1" applyBorder="1" applyAlignment="1" applyProtection="1">
      <alignment horizontal="left" vertical="center" wrapText="1"/>
      <protection locked="0"/>
    </xf>
    <xf numFmtId="0" fontId="13" fillId="0" borderId="1"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13" fillId="0" borderId="14" xfId="0" applyFont="1" applyBorder="1" applyAlignment="1" applyProtection="1">
      <alignment horizontal="left" vertical="center" wrapText="1"/>
      <protection locked="0"/>
    </xf>
    <xf numFmtId="0" fontId="8" fillId="0" borderId="1" xfId="0" applyFont="1" applyBorder="1" applyAlignment="1" applyProtection="1">
      <alignment vertical="center" wrapText="1"/>
      <protection locked="0"/>
    </xf>
    <xf numFmtId="0" fontId="13" fillId="0" borderId="13" xfId="0" applyFont="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13" fillId="2" borderId="1"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2" borderId="1"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left" vertical="center" wrapText="1"/>
      <protection locked="0"/>
    </xf>
    <xf numFmtId="0" fontId="0" fillId="7" borderId="1" xfId="0" applyFill="1" applyBorder="1" applyAlignment="1" applyProtection="1">
      <alignment horizontal="left" vertical="center"/>
      <protection locked="0"/>
    </xf>
    <xf numFmtId="0" fontId="8" fillId="0" borderId="13" xfId="0" applyFont="1" applyBorder="1" applyAlignment="1" applyProtection="1">
      <alignment horizontal="left" vertical="center" wrapText="1"/>
      <protection locked="0"/>
    </xf>
    <xf numFmtId="0" fontId="8" fillId="7" borderId="1" xfId="0" applyFont="1" applyFill="1" applyBorder="1" applyAlignment="1" applyProtection="1">
      <alignment horizontal="left" vertical="center"/>
      <protection locked="0"/>
    </xf>
    <xf numFmtId="0" fontId="7" fillId="7" borderId="13" xfId="0" applyFont="1" applyFill="1" applyBorder="1" applyAlignment="1" applyProtection="1">
      <alignment horizontal="left" vertical="center" wrapText="1"/>
      <protection locked="0"/>
    </xf>
    <xf numFmtId="0" fontId="0" fillId="7" borderId="1" xfId="0" applyFill="1" applyBorder="1" applyAlignment="1" applyProtection="1">
      <alignment horizontal="left" vertical="center" wrapText="1"/>
      <protection locked="0"/>
    </xf>
    <xf numFmtId="0" fontId="10" fillId="7" borderId="1" xfId="0" applyFont="1" applyFill="1" applyBorder="1" applyAlignment="1" applyProtection="1">
      <alignment horizontal="left" vertical="center" wrapText="1"/>
      <protection locked="0"/>
    </xf>
    <xf numFmtId="0" fontId="14" fillId="0" borderId="6" xfId="0" applyFont="1" applyBorder="1" applyAlignment="1" applyProtection="1">
      <alignment horizontal="center" vertical="center" wrapText="1"/>
      <protection locked="0"/>
    </xf>
    <xf numFmtId="0" fontId="0" fillId="3" borderId="15" xfId="0" applyFill="1" applyBorder="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11" fillId="7" borderId="1" xfId="0" applyFont="1" applyFill="1" applyBorder="1" applyAlignment="1" applyProtection="1">
      <alignment horizontal="left" vertical="center"/>
      <protection locked="0"/>
    </xf>
    <xf numFmtId="0" fontId="12" fillId="7" borderId="1" xfId="0" applyFont="1" applyFill="1" applyBorder="1" applyAlignment="1" applyProtection="1">
      <alignment horizontal="left" vertical="center" wrapText="1"/>
      <protection locked="0"/>
    </xf>
    <xf numFmtId="0" fontId="4" fillId="7" borderId="1" xfId="0" applyFont="1" applyFill="1" applyBorder="1" applyAlignment="1" applyProtection="1">
      <alignment horizontal="center" vertical="center" wrapText="1"/>
      <protection locked="0"/>
    </xf>
    <xf numFmtId="0" fontId="4" fillId="7" borderId="1" xfId="0" applyFont="1" applyFill="1" applyBorder="1" applyAlignment="1" applyProtection="1">
      <alignment horizontal="center" wrapText="1"/>
      <protection locked="0"/>
    </xf>
    <xf numFmtId="0" fontId="8" fillId="7" borderId="1" xfId="0" applyFont="1" applyFill="1" applyBorder="1" applyAlignment="1" applyProtection="1">
      <alignment horizontal="left" vertical="center" wrapText="1"/>
      <protection locked="0"/>
    </xf>
    <xf numFmtId="0" fontId="9" fillId="8" borderId="14"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left" vertical="center"/>
      <protection locked="0"/>
    </xf>
    <xf numFmtId="0" fontId="8" fillId="0" borderId="1" xfId="0"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4" fillId="4" borderId="1" xfId="0" applyFont="1" applyFill="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wrapText="1"/>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6" xfId="0" applyFont="1" applyFill="1" applyBorder="1" applyAlignment="1">
      <alignment horizontal="center"/>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0" fillId="0" borderId="3" xfId="0" applyBorder="1" applyAlignment="1">
      <alignment horizontal="center"/>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7" fillId="7"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7" fillId="7" borderId="1" xfId="0" applyNumberFormat="1" applyFont="1" applyFill="1" applyBorder="1" applyAlignment="1">
      <alignment horizontal="center" vertical="center"/>
    </xf>
    <xf numFmtId="0" fontId="8" fillId="0" borderId="1" xfId="0" applyFont="1" applyBorder="1" applyAlignment="1">
      <alignment horizontal="center" vertical="center"/>
    </xf>
    <xf numFmtId="0" fontId="0" fillId="0" borderId="0" xfId="0" applyFill="1" applyProtection="1">
      <protection locked="0"/>
    </xf>
    <xf numFmtId="0" fontId="0" fillId="0" borderId="0" xfId="0" applyFill="1" applyAlignment="1" applyProtection="1">
      <alignment horizontal="center" vertical="center"/>
      <protection locked="0"/>
    </xf>
    <xf numFmtId="0" fontId="0" fillId="0" borderId="11" xfId="0" applyFill="1" applyBorder="1" applyProtection="1">
      <protection locked="0"/>
    </xf>
  </cellXfs>
  <cellStyles count="2">
    <cellStyle name="Lien hypertexte" xfId="1" builtinId="8"/>
    <cellStyle name="Normal" xfId="0" builtinId="0"/>
  </cellStyles>
  <dxfs count="277">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IAE/SAG/DOCUMENTS/SCOLARITE/OFFRE%20DE%20FORMATION/OFFRE%2024-28/MAQUETTES/Maquettes%20d&#233;pos&#233;es%20G&#233;ode/Mention%20CCA/Maquette%20Master%20Comptabilit&#233;%20Contr&#244;le%20et%20Audit%20-%20CCA%20-%20%20Termin&#233;e%20+%20bonus%20+%20Vet%20Porteuse.xlsx?CF777C4F" TargetMode="External"/><Relationship Id="rId1" Type="http://schemas.openxmlformats.org/officeDocument/2006/relationships/externalLinkPath" Target="file:///\\CF777C4F\Maquette%20Master%20Comptabilit&#233;%20Contr&#244;le%20et%20Audit%20-%20CCA%20-%20%20Termin&#233;e%20+%20bonus%20+%20Vet%20Porteu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sheetName val="S2 Maquette"/>
      <sheetName val="S2 MCC"/>
      <sheetName val="S3 Maquette"/>
      <sheetName val="S3 MCC"/>
      <sheetName val="S4 Maquette"/>
      <sheetName val="S4 MCC"/>
    </sheetNames>
    <sheetDataSet>
      <sheetData sheetId="0"/>
      <sheetData sheetId="1">
        <row r="7">
          <cell r="A7">
            <v>427.5</v>
          </cell>
          <cell r="D7">
            <v>330</v>
          </cell>
          <cell r="G7">
            <v>412.5</v>
          </cell>
        </row>
        <row r="10">
          <cell r="A10">
            <v>757.5</v>
          </cell>
        </row>
        <row r="20">
          <cell r="A20">
            <v>397.5</v>
          </cell>
          <cell r="D20">
            <v>300</v>
          </cell>
          <cell r="G20">
            <v>412.5</v>
          </cell>
        </row>
        <row r="22">
          <cell r="A22">
            <v>697.5</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zoomScale="85" zoomScaleNormal="85" workbookViewId="0">
      <selection activeCell="C15" sqref="C15"/>
    </sheetView>
  </sheetViews>
  <sheetFormatPr baseColWidth="10" defaultColWidth="11.453125" defaultRowHeight="14.5" x14ac:dyDescent="0.35"/>
  <cols>
    <col min="1" max="1" width="49.7265625" bestFit="1" customWidth="1"/>
    <col min="2" max="2" width="96.1796875" bestFit="1" customWidth="1"/>
    <col min="3" max="3" width="86" customWidth="1"/>
    <col min="4" max="4" width="64.7265625" customWidth="1"/>
    <col min="5" max="5" width="36.26953125" bestFit="1" customWidth="1"/>
    <col min="6" max="6" width="64.26953125" customWidth="1"/>
    <col min="7" max="7" width="48" bestFit="1" customWidth="1"/>
    <col min="8" max="8" width="26.7265625" bestFit="1" customWidth="1"/>
    <col min="9" max="9" width="57.453125" bestFit="1" customWidth="1"/>
    <col min="10" max="11" width="57.453125" customWidth="1"/>
    <col min="12" max="12" width="58.81640625" customWidth="1"/>
    <col min="15" max="15" width="98.54296875" bestFit="1" customWidth="1"/>
    <col min="16" max="16" width="24.453125" bestFit="1" customWidth="1"/>
  </cols>
  <sheetData>
    <row r="1" spans="1:16" x14ac:dyDescent="0.35">
      <c r="A1" s="17" t="s">
        <v>0</v>
      </c>
      <c r="B1" s="1" t="s">
        <v>1</v>
      </c>
      <c r="C1" s="17" t="s">
        <v>2</v>
      </c>
      <c r="D1" s="1" t="s">
        <v>3</v>
      </c>
      <c r="E1" s="17" t="s">
        <v>4</v>
      </c>
      <c r="F1" s="1" t="s">
        <v>5</v>
      </c>
      <c r="G1" s="1" t="s">
        <v>6</v>
      </c>
      <c r="O1" s="1" t="s">
        <v>7</v>
      </c>
      <c r="P1" s="1" t="s">
        <v>8</v>
      </c>
    </row>
    <row r="2" spans="1:16" x14ac:dyDescent="0.35">
      <c r="A2" s="17" t="s">
        <v>9</v>
      </c>
      <c r="B2" s="1" t="s">
        <v>10</v>
      </c>
      <c r="C2" s="17" t="s">
        <v>11</v>
      </c>
      <c r="D2" s="1" t="s">
        <v>12</v>
      </c>
      <c r="E2" s="17" t="s">
        <v>13</v>
      </c>
      <c r="F2" s="1" t="s">
        <v>14</v>
      </c>
      <c r="G2" s="1" t="s">
        <v>15</v>
      </c>
      <c r="O2" s="1" t="s">
        <v>16</v>
      </c>
      <c r="P2" s="1" t="s">
        <v>17</v>
      </c>
    </row>
    <row r="3" spans="1:16" x14ac:dyDescent="0.35">
      <c r="A3" s="17" t="s">
        <v>18</v>
      </c>
      <c r="B3" s="1" t="s">
        <v>19</v>
      </c>
      <c r="C3" s="17" t="s">
        <v>20</v>
      </c>
      <c r="D3" s="1" t="s">
        <v>21</v>
      </c>
      <c r="E3" s="17" t="s">
        <v>22</v>
      </c>
      <c r="F3" s="1" t="s">
        <v>23</v>
      </c>
      <c r="G3" s="1" t="s">
        <v>24</v>
      </c>
      <c r="O3" s="1" t="s">
        <v>25</v>
      </c>
      <c r="P3" s="1" t="s">
        <v>26</v>
      </c>
    </row>
    <row r="4" spans="1:16" x14ac:dyDescent="0.35">
      <c r="A4" s="17" t="s">
        <v>27</v>
      </c>
      <c r="B4" s="1" t="s">
        <v>28</v>
      </c>
      <c r="D4" s="1" t="s">
        <v>29</v>
      </c>
      <c r="F4" s="1" t="s">
        <v>30</v>
      </c>
      <c r="G4" s="1" t="s">
        <v>31</v>
      </c>
      <c r="O4" s="1" t="s">
        <v>32</v>
      </c>
      <c r="P4" s="1" t="s">
        <v>33</v>
      </c>
    </row>
    <row r="5" spans="1:16" x14ac:dyDescent="0.35">
      <c r="B5" s="1" t="s">
        <v>34</v>
      </c>
      <c r="D5" s="1" t="s">
        <v>35</v>
      </c>
      <c r="O5" s="1" t="s">
        <v>36</v>
      </c>
      <c r="P5" s="1" t="s">
        <v>37</v>
      </c>
    </row>
    <row r="6" spans="1:16" x14ac:dyDescent="0.35">
      <c r="B6" s="1" t="s">
        <v>38</v>
      </c>
      <c r="D6" s="1" t="s">
        <v>39</v>
      </c>
      <c r="O6" s="1" t="s">
        <v>36</v>
      </c>
      <c r="P6" s="1" t="s">
        <v>40</v>
      </c>
    </row>
    <row r="7" spans="1:16" x14ac:dyDescent="0.35">
      <c r="O7" s="1" t="s">
        <v>41</v>
      </c>
      <c r="P7" s="1" t="s">
        <v>42</v>
      </c>
    </row>
    <row r="8" spans="1:16" x14ac:dyDescent="0.35">
      <c r="O8" s="1" t="s">
        <v>43</v>
      </c>
      <c r="P8" s="1" t="s">
        <v>44</v>
      </c>
    </row>
    <row r="9" spans="1:16" x14ac:dyDescent="0.35">
      <c r="O9" s="1" t="s">
        <v>45</v>
      </c>
      <c r="P9" s="1" t="s">
        <v>46</v>
      </c>
    </row>
    <row r="10" spans="1:16" x14ac:dyDescent="0.35">
      <c r="O10" s="1" t="s">
        <v>47</v>
      </c>
      <c r="P10" s="1" t="s">
        <v>48</v>
      </c>
    </row>
    <row r="11" spans="1:16" x14ac:dyDescent="0.35">
      <c r="A11" s="1" t="s">
        <v>49</v>
      </c>
      <c r="B11" s="1" t="s">
        <v>50</v>
      </c>
      <c r="C11" s="1" t="s">
        <v>51</v>
      </c>
      <c r="D11" s="17" t="s">
        <v>52</v>
      </c>
      <c r="E11" s="17" t="s">
        <v>53</v>
      </c>
      <c r="F11" s="1" t="s">
        <v>54</v>
      </c>
      <c r="G11" s="26" t="s">
        <v>55</v>
      </c>
      <c r="H11" s="26" t="s">
        <v>56</v>
      </c>
      <c r="I11" s="1" t="s">
        <v>57</v>
      </c>
      <c r="J11" s="1" t="s">
        <v>58</v>
      </c>
      <c r="K11" s="1" t="s">
        <v>59</v>
      </c>
      <c r="L11" s="1" t="s">
        <v>60</v>
      </c>
      <c r="O11" s="1" t="s">
        <v>61</v>
      </c>
      <c r="P11" s="1" t="s">
        <v>62</v>
      </c>
    </row>
    <row r="12" spans="1:16" x14ac:dyDescent="0.35">
      <c r="A12" s="1" t="s">
        <v>63</v>
      </c>
      <c r="B12" s="17" t="s">
        <v>64</v>
      </c>
      <c r="C12" s="17" t="s">
        <v>65</v>
      </c>
      <c r="D12" s="17" t="s">
        <v>66</v>
      </c>
      <c r="E12" s="17" t="s">
        <v>43</v>
      </c>
      <c r="F12" s="1" t="s">
        <v>67</v>
      </c>
      <c r="G12" s="1" t="s">
        <v>68</v>
      </c>
      <c r="H12" s="26" t="s">
        <v>69</v>
      </c>
      <c r="I12" s="17" t="s">
        <v>69</v>
      </c>
      <c r="J12" s="1" t="s">
        <v>70</v>
      </c>
      <c r="K12" s="17" t="s">
        <v>32</v>
      </c>
      <c r="L12" s="1" t="s">
        <v>16</v>
      </c>
      <c r="O12" s="1" t="s">
        <v>71</v>
      </c>
      <c r="P12" s="1" t="s">
        <v>72</v>
      </c>
    </row>
    <row r="13" spans="1:16" x14ac:dyDescent="0.35">
      <c r="A13" s="1" t="s">
        <v>73</v>
      </c>
      <c r="B13" s="17" t="s">
        <v>74</v>
      </c>
      <c r="C13" s="1" t="s">
        <v>75</v>
      </c>
      <c r="E13" s="17" t="s">
        <v>45</v>
      </c>
      <c r="F13" s="1" t="s">
        <v>76</v>
      </c>
      <c r="G13" s="1" t="s">
        <v>77</v>
      </c>
      <c r="H13" s="26" t="s">
        <v>78</v>
      </c>
      <c r="I13" s="17" t="s">
        <v>79</v>
      </c>
      <c r="J13" s="1" t="s">
        <v>80</v>
      </c>
      <c r="L13" s="1" t="s">
        <v>25</v>
      </c>
      <c r="O13" s="1" t="s">
        <v>81</v>
      </c>
      <c r="P13" s="1" t="s">
        <v>82</v>
      </c>
    </row>
    <row r="14" spans="1:16" x14ac:dyDescent="0.35">
      <c r="A14" s="1" t="s">
        <v>83</v>
      </c>
      <c r="B14" s="17" t="s">
        <v>84</v>
      </c>
      <c r="C14" s="1" t="s">
        <v>85</v>
      </c>
      <c r="E14" s="17" t="s">
        <v>47</v>
      </c>
      <c r="F14" s="1" t="s">
        <v>86</v>
      </c>
      <c r="G14" s="1" t="s">
        <v>87</v>
      </c>
      <c r="I14" s="17" t="s">
        <v>88</v>
      </c>
      <c r="J14" s="1" t="s">
        <v>89</v>
      </c>
      <c r="L14" s="1" t="s">
        <v>90</v>
      </c>
      <c r="O14" s="1" t="s">
        <v>75</v>
      </c>
      <c r="P14" s="1" t="s">
        <v>91</v>
      </c>
    </row>
    <row r="15" spans="1:16" x14ac:dyDescent="0.35">
      <c r="A15" s="1" t="s">
        <v>92</v>
      </c>
      <c r="B15" s="17" t="s">
        <v>93</v>
      </c>
      <c r="C15" s="1" t="s">
        <v>94</v>
      </c>
      <c r="E15" s="17" t="s">
        <v>61</v>
      </c>
      <c r="F15" s="1" t="s">
        <v>95</v>
      </c>
      <c r="G15" s="1" t="s">
        <v>96</v>
      </c>
      <c r="J15" s="1" t="s">
        <v>78</v>
      </c>
      <c r="L15" s="1" t="s">
        <v>36</v>
      </c>
      <c r="O15" s="1" t="s">
        <v>85</v>
      </c>
      <c r="P15" s="1" t="s">
        <v>97</v>
      </c>
    </row>
    <row r="16" spans="1:16" x14ac:dyDescent="0.35">
      <c r="A16" s="1" t="s">
        <v>98</v>
      </c>
      <c r="C16" s="1" t="s">
        <v>99</v>
      </c>
      <c r="E16" s="17" t="s">
        <v>71</v>
      </c>
      <c r="F16" s="1" t="s">
        <v>100</v>
      </c>
      <c r="G16" s="1" t="s">
        <v>101</v>
      </c>
      <c r="J16" s="1" t="s">
        <v>102</v>
      </c>
      <c r="L16" s="1" t="s">
        <v>103</v>
      </c>
      <c r="O16" s="1" t="s">
        <v>94</v>
      </c>
      <c r="P16" s="1" t="s">
        <v>104</v>
      </c>
    </row>
    <row r="17" spans="1:16" x14ac:dyDescent="0.35">
      <c r="A17" s="1" t="s">
        <v>105</v>
      </c>
      <c r="C17" s="1" t="s">
        <v>106</v>
      </c>
      <c r="E17" s="17" t="s">
        <v>107</v>
      </c>
      <c r="F17" s="1" t="s">
        <v>108</v>
      </c>
      <c r="G17" s="1" t="s">
        <v>109</v>
      </c>
      <c r="J17" s="1" t="s">
        <v>110</v>
      </c>
      <c r="O17" s="1" t="s">
        <v>99</v>
      </c>
      <c r="P17" s="1" t="s">
        <v>111</v>
      </c>
    </row>
    <row r="18" spans="1:16" x14ac:dyDescent="0.35">
      <c r="C18" s="1" t="s">
        <v>112</v>
      </c>
      <c r="E18" s="17" t="s">
        <v>43</v>
      </c>
      <c r="F18" s="1" t="s">
        <v>113</v>
      </c>
      <c r="G18" s="1" t="s">
        <v>114</v>
      </c>
      <c r="O18" s="1" t="s">
        <v>106</v>
      </c>
      <c r="P18" s="1" t="s">
        <v>115</v>
      </c>
    </row>
    <row r="19" spans="1:16" x14ac:dyDescent="0.35">
      <c r="C19" s="1" t="s">
        <v>116</v>
      </c>
      <c r="E19" s="17" t="s">
        <v>41</v>
      </c>
      <c r="F19" s="1" t="s">
        <v>117</v>
      </c>
      <c r="G19" s="1" t="s">
        <v>118</v>
      </c>
      <c r="O19" s="1" t="s">
        <v>107</v>
      </c>
      <c r="P19" s="1" t="s">
        <v>119</v>
      </c>
    </row>
    <row r="20" spans="1:16" x14ac:dyDescent="0.35">
      <c r="G20" s="1" t="s">
        <v>120</v>
      </c>
      <c r="O20" s="1" t="s">
        <v>112</v>
      </c>
      <c r="P20" s="1" t="s">
        <v>121</v>
      </c>
    </row>
    <row r="21" spans="1:16" x14ac:dyDescent="0.35">
      <c r="G21" s="1" t="s">
        <v>122</v>
      </c>
      <c r="O21" s="1" t="s">
        <v>116</v>
      </c>
      <c r="P21" s="1" t="s">
        <v>123</v>
      </c>
    </row>
    <row r="22" spans="1:16" x14ac:dyDescent="0.35">
      <c r="G22" s="1" t="s">
        <v>78</v>
      </c>
      <c r="O22" s="1" t="s">
        <v>63</v>
      </c>
      <c r="P22" s="1" t="s">
        <v>124</v>
      </c>
    </row>
    <row r="23" spans="1:16" x14ac:dyDescent="0.35">
      <c r="O23" s="1" t="s">
        <v>73</v>
      </c>
      <c r="P23" s="1" t="s">
        <v>125</v>
      </c>
    </row>
    <row r="24" spans="1:16" x14ac:dyDescent="0.35">
      <c r="A24" s="1" t="s">
        <v>126</v>
      </c>
      <c r="O24" s="1" t="s">
        <v>83</v>
      </c>
      <c r="P24" s="1" t="s">
        <v>127</v>
      </c>
    </row>
    <row r="25" spans="1:16" x14ac:dyDescent="0.35">
      <c r="A25" s="1" t="s">
        <v>128</v>
      </c>
      <c r="B25" s="1" t="s">
        <v>129</v>
      </c>
      <c r="C25" s="1" t="s">
        <v>130</v>
      </c>
      <c r="D25" s="1" t="s">
        <v>131</v>
      </c>
      <c r="E25" s="1" t="s">
        <v>132</v>
      </c>
      <c r="F25" s="1" t="s">
        <v>133</v>
      </c>
      <c r="G25" s="1" t="s">
        <v>134</v>
      </c>
      <c r="O25" s="1" t="s">
        <v>92</v>
      </c>
      <c r="P25" s="1" t="s">
        <v>135</v>
      </c>
    </row>
    <row r="26" spans="1:16" x14ac:dyDescent="0.35">
      <c r="A26" s="1" t="s">
        <v>136</v>
      </c>
      <c r="B26" s="1" t="s">
        <v>137</v>
      </c>
      <c r="C26" s="17" t="s">
        <v>138</v>
      </c>
      <c r="D26" s="1" t="s">
        <v>139</v>
      </c>
      <c r="E26" s="44" t="s">
        <v>140</v>
      </c>
      <c r="F26" s="1" t="s">
        <v>141</v>
      </c>
      <c r="G26" s="1" t="s">
        <v>142</v>
      </c>
      <c r="O26" s="1" t="s">
        <v>98</v>
      </c>
      <c r="P26" s="1" t="s">
        <v>143</v>
      </c>
    </row>
    <row r="27" spans="1:16" x14ac:dyDescent="0.35">
      <c r="B27" s="1" t="s">
        <v>140</v>
      </c>
      <c r="C27" s="43"/>
      <c r="D27" s="1" t="s">
        <v>140</v>
      </c>
      <c r="E27" s="44" t="s">
        <v>144</v>
      </c>
      <c r="F27" s="1" t="s">
        <v>137</v>
      </c>
      <c r="G27" s="1" t="s">
        <v>145</v>
      </c>
      <c r="O27" s="1" t="s">
        <v>146</v>
      </c>
      <c r="P27" s="1" t="s">
        <v>147</v>
      </c>
    </row>
    <row r="28" spans="1:16" x14ac:dyDescent="0.35">
      <c r="D28" s="1" t="s">
        <v>144</v>
      </c>
      <c r="F28" s="1" t="s">
        <v>136</v>
      </c>
      <c r="G28" s="1" t="s">
        <v>139</v>
      </c>
      <c r="O28" s="1" t="s">
        <v>66</v>
      </c>
      <c r="P28" s="1" t="s">
        <v>148</v>
      </c>
    </row>
    <row r="29" spans="1:16" x14ac:dyDescent="0.35">
      <c r="D29" s="1" t="s">
        <v>136</v>
      </c>
      <c r="G29" s="1" t="s">
        <v>144</v>
      </c>
      <c r="O29" s="1" t="s">
        <v>64</v>
      </c>
      <c r="P29" s="1" t="s">
        <v>149</v>
      </c>
    </row>
    <row r="30" spans="1:16" x14ac:dyDescent="0.35">
      <c r="O30" s="1" t="s">
        <v>74</v>
      </c>
      <c r="P30" s="1" t="s">
        <v>150</v>
      </c>
    </row>
    <row r="31" spans="1:16" x14ac:dyDescent="0.35">
      <c r="O31" s="1" t="s">
        <v>84</v>
      </c>
      <c r="P31" s="1" t="s">
        <v>151</v>
      </c>
    </row>
    <row r="32" spans="1:16" x14ac:dyDescent="0.35">
      <c r="O32" s="1" t="s">
        <v>93</v>
      </c>
      <c r="P32" s="1" t="s">
        <v>152</v>
      </c>
    </row>
    <row r="33" spans="3:16" x14ac:dyDescent="0.35">
      <c r="O33" s="1" t="s">
        <v>67</v>
      </c>
      <c r="P33" s="1" t="s">
        <v>153</v>
      </c>
    </row>
    <row r="34" spans="3:16" x14ac:dyDescent="0.35">
      <c r="O34" s="1" t="s">
        <v>76</v>
      </c>
      <c r="P34" s="1" t="s">
        <v>154</v>
      </c>
    </row>
    <row r="35" spans="3:16" x14ac:dyDescent="0.35">
      <c r="C35" s="28" t="s">
        <v>155</v>
      </c>
      <c r="O35" s="1" t="s">
        <v>86</v>
      </c>
      <c r="P35" s="1" t="s">
        <v>156</v>
      </c>
    </row>
    <row r="36" spans="3:16" x14ac:dyDescent="0.35">
      <c r="C36" s="27" t="s">
        <v>157</v>
      </c>
      <c r="O36" s="1" t="s">
        <v>87</v>
      </c>
      <c r="P36" s="1" t="s">
        <v>158</v>
      </c>
    </row>
    <row r="37" spans="3:16" x14ac:dyDescent="0.35">
      <c r="C37" s="27" t="s">
        <v>159</v>
      </c>
      <c r="O37" s="1" t="s">
        <v>95</v>
      </c>
      <c r="P37" s="1" t="s">
        <v>160</v>
      </c>
    </row>
    <row r="38" spans="3:16" x14ac:dyDescent="0.35">
      <c r="C38" s="27" t="s">
        <v>161</v>
      </c>
      <c r="O38" s="1" t="s">
        <v>100</v>
      </c>
      <c r="P38" s="1" t="s">
        <v>162</v>
      </c>
    </row>
    <row r="39" spans="3:16" x14ac:dyDescent="0.35">
      <c r="C39" s="27" t="s">
        <v>163</v>
      </c>
      <c r="F39" s="42"/>
      <c r="O39" s="1" t="s">
        <v>108</v>
      </c>
      <c r="P39" s="1" t="s">
        <v>164</v>
      </c>
    </row>
    <row r="40" spans="3:16" x14ac:dyDescent="0.35">
      <c r="C40" s="27" t="s">
        <v>165</v>
      </c>
      <c r="O40" s="1" t="s">
        <v>68</v>
      </c>
      <c r="P40" s="1" t="s">
        <v>166</v>
      </c>
    </row>
    <row r="41" spans="3:16" x14ac:dyDescent="0.35">
      <c r="C41" s="27" t="s">
        <v>167</v>
      </c>
      <c r="O41" s="1" t="s">
        <v>103</v>
      </c>
      <c r="P41" s="1" t="s">
        <v>168</v>
      </c>
    </row>
    <row r="42" spans="3:16" x14ac:dyDescent="0.35">
      <c r="C42" s="27" t="s">
        <v>169</v>
      </c>
      <c r="O42" s="1" t="s">
        <v>77</v>
      </c>
      <c r="P42" s="1" t="s">
        <v>170</v>
      </c>
    </row>
    <row r="43" spans="3:16" x14ac:dyDescent="0.35">
      <c r="C43" s="27" t="s">
        <v>171</v>
      </c>
      <c r="O43" s="1" t="s">
        <v>113</v>
      </c>
      <c r="P43" s="1" t="s">
        <v>172</v>
      </c>
    </row>
    <row r="44" spans="3:16" x14ac:dyDescent="0.35">
      <c r="C44" s="27" t="s">
        <v>173</v>
      </c>
      <c r="O44" s="1" t="s">
        <v>69</v>
      </c>
      <c r="P44" s="1" t="s">
        <v>174</v>
      </c>
    </row>
    <row r="45" spans="3:16" x14ac:dyDescent="0.35">
      <c r="C45" s="27" t="s">
        <v>175</v>
      </c>
      <c r="O45" s="1" t="s">
        <v>69</v>
      </c>
      <c r="P45" s="1" t="s">
        <v>176</v>
      </c>
    </row>
    <row r="46" spans="3:16" x14ac:dyDescent="0.35">
      <c r="C46" s="27" t="s">
        <v>177</v>
      </c>
      <c r="O46" s="1" t="s">
        <v>79</v>
      </c>
      <c r="P46" s="1" t="s">
        <v>178</v>
      </c>
    </row>
    <row r="47" spans="3:16" x14ac:dyDescent="0.35">
      <c r="C47" s="27" t="s">
        <v>179</v>
      </c>
      <c r="O47" s="1" t="s">
        <v>88</v>
      </c>
      <c r="P47" s="1" t="s">
        <v>180</v>
      </c>
    </row>
    <row r="48" spans="3:16" x14ac:dyDescent="0.35">
      <c r="C48" s="27" t="s">
        <v>181</v>
      </c>
      <c r="O48" s="1" t="s">
        <v>70</v>
      </c>
      <c r="P48" s="1" t="s">
        <v>182</v>
      </c>
    </row>
    <row r="49" spans="3:16" x14ac:dyDescent="0.35">
      <c r="C49" s="27" t="s">
        <v>183</v>
      </c>
      <c r="O49" s="1" t="s">
        <v>80</v>
      </c>
      <c r="P49" s="1" t="s">
        <v>184</v>
      </c>
    </row>
    <row r="50" spans="3:16" x14ac:dyDescent="0.35">
      <c r="C50" s="27" t="s">
        <v>185</v>
      </c>
      <c r="O50" s="1" t="s">
        <v>89</v>
      </c>
      <c r="P50" s="1" t="s">
        <v>186</v>
      </c>
    </row>
    <row r="51" spans="3:16" x14ac:dyDescent="0.35">
      <c r="C51" s="27" t="s">
        <v>187</v>
      </c>
      <c r="O51" s="1" t="s">
        <v>78</v>
      </c>
      <c r="P51" s="1" t="s">
        <v>188</v>
      </c>
    </row>
    <row r="52" spans="3:16" x14ac:dyDescent="0.35">
      <c r="C52" s="27" t="s">
        <v>189</v>
      </c>
      <c r="O52" s="1" t="s">
        <v>78</v>
      </c>
      <c r="P52" s="1" t="s">
        <v>190</v>
      </c>
    </row>
    <row r="53" spans="3:16" ht="29" x14ac:dyDescent="0.35">
      <c r="C53" s="27" t="s">
        <v>191</v>
      </c>
      <c r="O53" s="1" t="s">
        <v>102</v>
      </c>
      <c r="P53" s="1" t="s">
        <v>192</v>
      </c>
    </row>
    <row r="54" spans="3:16" x14ac:dyDescent="0.35">
      <c r="C54" s="27" t="s">
        <v>193</v>
      </c>
      <c r="O54" s="1" t="s">
        <v>110</v>
      </c>
      <c r="P54" s="1" t="s">
        <v>194</v>
      </c>
    </row>
    <row r="55" spans="3:16" x14ac:dyDescent="0.35">
      <c r="C55" s="27" t="s">
        <v>195</v>
      </c>
      <c r="O55" s="1" t="s">
        <v>90</v>
      </c>
      <c r="P55" s="1" t="s">
        <v>196</v>
      </c>
    </row>
    <row r="56" spans="3:16" x14ac:dyDescent="0.35">
      <c r="C56" s="27" t="s">
        <v>197</v>
      </c>
      <c r="O56" s="1" t="s">
        <v>117</v>
      </c>
      <c r="P56" s="1" t="s">
        <v>123</v>
      </c>
    </row>
    <row r="57" spans="3:16" ht="29" x14ac:dyDescent="0.35">
      <c r="C57" s="27" t="s">
        <v>198</v>
      </c>
    </row>
    <row r="58" spans="3:16" x14ac:dyDescent="0.35">
      <c r="C58" s="27" t="s">
        <v>199</v>
      </c>
    </row>
    <row r="59" spans="3:16" x14ac:dyDescent="0.35">
      <c r="C59" s="27" t="s">
        <v>200</v>
      </c>
    </row>
    <row r="60" spans="3:16" x14ac:dyDescent="0.35">
      <c r="C60" s="27" t="s">
        <v>201</v>
      </c>
    </row>
    <row r="61" spans="3:16" x14ac:dyDescent="0.35">
      <c r="C61" s="27" t="s">
        <v>202</v>
      </c>
    </row>
    <row r="62" spans="3:16" x14ac:dyDescent="0.35">
      <c r="C62" s="27" t="s">
        <v>203</v>
      </c>
    </row>
    <row r="63" spans="3:16" x14ac:dyDescent="0.35">
      <c r="C63" s="27" t="s">
        <v>204</v>
      </c>
    </row>
    <row r="64" spans="3:16" x14ac:dyDescent="0.35">
      <c r="C64" s="27" t="s">
        <v>205</v>
      </c>
    </row>
    <row r="65" spans="3:3" x14ac:dyDescent="0.35">
      <c r="C65" s="27" t="s">
        <v>206</v>
      </c>
    </row>
    <row r="66" spans="3:3" x14ac:dyDescent="0.35">
      <c r="C66" s="27" t="s">
        <v>207</v>
      </c>
    </row>
    <row r="67" spans="3:3" x14ac:dyDescent="0.35">
      <c r="C67" s="27" t="s">
        <v>208</v>
      </c>
    </row>
    <row r="68" spans="3:3" x14ac:dyDescent="0.35">
      <c r="C68" s="27" t="s">
        <v>209</v>
      </c>
    </row>
    <row r="69" spans="3:3" x14ac:dyDescent="0.35">
      <c r="C69" s="27" t="s">
        <v>210</v>
      </c>
    </row>
    <row r="70" spans="3:3" x14ac:dyDescent="0.35">
      <c r="C70" s="27" t="s">
        <v>211</v>
      </c>
    </row>
    <row r="71" spans="3:3" x14ac:dyDescent="0.35">
      <c r="C71" s="27" t="s">
        <v>212</v>
      </c>
    </row>
    <row r="72" spans="3:3" x14ac:dyDescent="0.35">
      <c r="C72" s="27" t="s">
        <v>213</v>
      </c>
    </row>
    <row r="73" spans="3:3" x14ac:dyDescent="0.35">
      <c r="C73" s="27" t="s">
        <v>214</v>
      </c>
    </row>
    <row r="74" spans="3:3" x14ac:dyDescent="0.35">
      <c r="C74" s="27" t="s">
        <v>215</v>
      </c>
    </row>
    <row r="75" spans="3:3" x14ac:dyDescent="0.35">
      <c r="C75" s="27" t="s">
        <v>216</v>
      </c>
    </row>
    <row r="76" spans="3:3" x14ac:dyDescent="0.35">
      <c r="C76" s="27" t="s">
        <v>217</v>
      </c>
    </row>
    <row r="77" spans="3:3" x14ac:dyDescent="0.35">
      <c r="C77" s="27" t="s">
        <v>218</v>
      </c>
    </row>
    <row r="78" spans="3:3" x14ac:dyDescent="0.35">
      <c r="C78" s="27" t="s">
        <v>219</v>
      </c>
    </row>
    <row r="79" spans="3:3" x14ac:dyDescent="0.35">
      <c r="C79" s="27" t="s">
        <v>220</v>
      </c>
    </row>
    <row r="80" spans="3:3" x14ac:dyDescent="0.35">
      <c r="C80" s="27" t="s">
        <v>221</v>
      </c>
    </row>
    <row r="81" spans="3:3" x14ac:dyDescent="0.35">
      <c r="C81" s="27" t="s">
        <v>222</v>
      </c>
    </row>
    <row r="82" spans="3:3" x14ac:dyDescent="0.35">
      <c r="C82" s="27" t="s">
        <v>223</v>
      </c>
    </row>
    <row r="83" spans="3:3" x14ac:dyDescent="0.35">
      <c r="C83" s="27" t="s">
        <v>224</v>
      </c>
    </row>
    <row r="84" spans="3:3" x14ac:dyDescent="0.35">
      <c r="C84" s="27" t="s">
        <v>225</v>
      </c>
    </row>
    <row r="85" spans="3:3" x14ac:dyDescent="0.35">
      <c r="C85" s="27" t="s">
        <v>226</v>
      </c>
    </row>
    <row r="86" spans="3:3" x14ac:dyDescent="0.35">
      <c r="C86" s="27" t="s">
        <v>227</v>
      </c>
    </row>
    <row r="87" spans="3:3" x14ac:dyDescent="0.35">
      <c r="C87" s="27" t="s">
        <v>228</v>
      </c>
    </row>
    <row r="88" spans="3:3" x14ac:dyDescent="0.35">
      <c r="C88" s="27" t="s">
        <v>229</v>
      </c>
    </row>
    <row r="89" spans="3:3" x14ac:dyDescent="0.35">
      <c r="C89" s="27" t="s">
        <v>230</v>
      </c>
    </row>
    <row r="90" spans="3:3" x14ac:dyDescent="0.35">
      <c r="C90" s="27" t="s">
        <v>231</v>
      </c>
    </row>
    <row r="91" spans="3:3" x14ac:dyDescent="0.35">
      <c r="C91" s="27" t="s">
        <v>232</v>
      </c>
    </row>
    <row r="92" spans="3:3" x14ac:dyDescent="0.35">
      <c r="C92" s="27" t="s">
        <v>233</v>
      </c>
    </row>
  </sheetData>
  <sheetProtection algorithmName="SHA-512" hashValue="HHadT1wMa777cs+zKZpj7gOrMhNHh6zgNjU9UQunahQC8us1rDBVT3S2QtDr6Wc297hE3cjVKEt5OM5x4/H3ow==" saltValue="lL8X9q8EdVHrJ2oY4dSwM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42"/>
  <sheetViews>
    <sheetView zoomScale="60" zoomScaleNormal="60" workbookViewId="0">
      <selection activeCell="J13" sqref="J13:K16"/>
    </sheetView>
  </sheetViews>
  <sheetFormatPr baseColWidth="10" defaultColWidth="11.453125" defaultRowHeight="14.5" x14ac:dyDescent="0.35"/>
  <cols>
    <col min="1" max="1" width="18.54296875" style="15" customWidth="1"/>
    <col min="2" max="2" width="53.54296875" style="15" customWidth="1"/>
    <col min="3" max="3" width="18" style="15" customWidth="1"/>
    <col min="4" max="4" width="15.7265625" style="15" customWidth="1"/>
    <col min="5" max="5" width="27.26953125" style="15" customWidth="1"/>
    <col min="6" max="6" width="24.7265625" style="15" customWidth="1"/>
    <col min="7" max="7" width="29.1796875" style="15" customWidth="1"/>
    <col min="8" max="8" width="36.26953125" style="15" customWidth="1"/>
    <col min="9" max="9" width="17" style="15" customWidth="1"/>
    <col min="10" max="10" width="14.26953125" style="15" customWidth="1"/>
    <col min="11" max="11" width="14.7265625" style="15" customWidth="1"/>
    <col min="12" max="13" width="21.7265625" style="15" customWidth="1"/>
    <col min="14" max="14" width="47.7265625" style="15" customWidth="1"/>
    <col min="15" max="15" width="54.1796875" style="15" customWidth="1"/>
  </cols>
  <sheetData>
    <row r="1" spans="1:11" x14ac:dyDescent="0.35">
      <c r="A1" s="146"/>
      <c r="B1" s="146"/>
      <c r="C1" s="146"/>
      <c r="D1" s="146"/>
      <c r="E1" s="146"/>
      <c r="F1" s="146"/>
      <c r="G1" s="146"/>
      <c r="H1" s="146"/>
      <c r="I1" s="146"/>
      <c r="J1" s="146"/>
    </row>
    <row r="2" spans="1:11" x14ac:dyDescent="0.35">
      <c r="A2" s="146"/>
      <c r="B2" s="146"/>
      <c r="C2" s="146"/>
      <c r="D2" s="146"/>
      <c r="E2" s="146"/>
      <c r="F2" s="146"/>
      <c r="G2" s="146"/>
      <c r="H2" s="146"/>
      <c r="I2" s="146"/>
      <c r="J2" s="146"/>
    </row>
    <row r="3" spans="1:11" x14ac:dyDescent="0.35">
      <c r="A3" s="146"/>
      <c r="B3" s="146"/>
      <c r="C3" s="146"/>
      <c r="D3" s="146"/>
      <c r="E3" s="146"/>
      <c r="F3" s="146"/>
      <c r="G3" s="146"/>
      <c r="H3" s="146"/>
      <c r="I3" s="146"/>
      <c r="J3" s="146"/>
    </row>
    <row r="4" spans="1:11" x14ac:dyDescent="0.35">
      <c r="A4" s="146"/>
      <c r="B4" s="146"/>
      <c r="C4" s="146"/>
      <c r="D4" s="146"/>
      <c r="E4" s="146"/>
      <c r="F4" s="146"/>
      <c r="G4" s="146"/>
      <c r="H4" s="146"/>
      <c r="I4" s="146"/>
      <c r="J4" s="146"/>
    </row>
    <row r="5" spans="1:11" x14ac:dyDescent="0.35">
      <c r="A5" s="146"/>
      <c r="B5" s="146"/>
      <c r="C5" s="146"/>
      <c r="D5" s="146"/>
      <c r="E5" s="146"/>
      <c r="F5" s="146"/>
      <c r="G5" s="146"/>
      <c r="H5" s="146"/>
      <c r="I5" s="146"/>
      <c r="J5" s="146"/>
    </row>
    <row r="6" spans="1:11" x14ac:dyDescent="0.35">
      <c r="A6" s="146"/>
      <c r="B6" s="146"/>
      <c r="C6" s="146"/>
      <c r="D6" s="146"/>
      <c r="E6" s="146"/>
      <c r="F6" s="146"/>
      <c r="G6" s="146"/>
      <c r="H6" s="146"/>
      <c r="I6" s="146"/>
      <c r="J6" s="146"/>
    </row>
    <row r="7" spans="1:11" ht="18" customHeight="1" x14ac:dyDescent="0.35">
      <c r="A7" s="131" t="s">
        <v>274</v>
      </c>
      <c r="B7" s="134" t="str">
        <f>'Fiche Générale'!B2</f>
        <v>IAE</v>
      </c>
      <c r="C7" s="131" t="s">
        <v>275</v>
      </c>
      <c r="D7" s="131"/>
      <c r="E7" s="133" t="str">
        <f>'Fiche Générale'!B3</f>
        <v>Comptabilité - contrôle - audit</v>
      </c>
      <c r="F7" s="134"/>
      <c r="G7" s="131" t="s">
        <v>357</v>
      </c>
      <c r="H7" s="173" t="str">
        <f>'Fiche Générale'!B4</f>
        <v>GMCCA24 - 400 / 500</v>
      </c>
      <c r="I7" s="173"/>
      <c r="J7" s="173"/>
    </row>
    <row r="8" spans="1:11" ht="18" customHeight="1" x14ac:dyDescent="0.35">
      <c r="A8" s="131"/>
      <c r="B8" s="136"/>
      <c r="C8" s="131"/>
      <c r="D8" s="131"/>
      <c r="E8" s="135"/>
      <c r="F8" s="136"/>
      <c r="G8" s="131"/>
      <c r="H8" s="173"/>
      <c r="I8" s="173"/>
      <c r="J8" s="173"/>
    </row>
    <row r="9" spans="1:11" ht="18" customHeight="1" x14ac:dyDescent="0.35">
      <c r="A9" s="131"/>
      <c r="B9" s="136"/>
      <c r="C9" s="131"/>
      <c r="D9" s="131"/>
      <c r="E9" s="137"/>
      <c r="F9" s="138"/>
      <c r="G9" s="131"/>
      <c r="H9" s="173"/>
      <c r="I9" s="173"/>
      <c r="J9" s="173"/>
    </row>
    <row r="10" spans="1:11" ht="18" customHeight="1" x14ac:dyDescent="0.35">
      <c r="A10" s="131"/>
      <c r="B10" s="136"/>
      <c r="C10" s="132" t="s">
        <v>277</v>
      </c>
      <c r="D10" s="132"/>
      <c r="E10" s="139" t="str">
        <f>'Fiche Générale'!C12</f>
        <v>Comptabilité - contrôle - audit</v>
      </c>
      <c r="F10" s="140"/>
      <c r="G10" s="140"/>
      <c r="H10" s="140"/>
      <c r="I10" s="140"/>
      <c r="J10" s="141"/>
    </row>
    <row r="11" spans="1:11" ht="18" customHeight="1" x14ac:dyDescent="0.35">
      <c r="A11" s="131"/>
      <c r="B11" s="138"/>
      <c r="C11" s="132"/>
      <c r="D11" s="132"/>
      <c r="E11" s="142"/>
      <c r="F11" s="143"/>
      <c r="G11" s="143"/>
      <c r="H11" s="143"/>
      <c r="I11" s="143"/>
      <c r="J11" s="144"/>
    </row>
    <row r="13" spans="1:11" x14ac:dyDescent="0.35">
      <c r="A13" s="147" t="s">
        <v>278</v>
      </c>
      <c r="B13" s="96" t="s">
        <v>438</v>
      </c>
      <c r="C13" s="147" t="s">
        <v>280</v>
      </c>
      <c r="D13" s="147"/>
      <c r="E13" s="177" t="s">
        <v>439</v>
      </c>
      <c r="F13" s="177"/>
      <c r="G13" s="147" t="s">
        <v>282</v>
      </c>
      <c r="H13" s="94">
        <v>285</v>
      </c>
      <c r="I13" s="96"/>
      <c r="J13" s="179"/>
      <c r="K13" s="179"/>
    </row>
    <row r="14" spans="1:11" x14ac:dyDescent="0.35">
      <c r="A14" s="147"/>
      <c r="B14" s="99"/>
      <c r="C14" s="147"/>
      <c r="D14" s="147"/>
      <c r="E14" s="177"/>
      <c r="F14" s="177"/>
      <c r="G14" s="147"/>
      <c r="H14" s="97"/>
      <c r="I14" s="99"/>
      <c r="J14" s="179"/>
      <c r="K14" s="179"/>
    </row>
    <row r="15" spans="1:11" x14ac:dyDescent="0.35">
      <c r="A15" s="147" t="s">
        <v>283</v>
      </c>
      <c r="B15" s="96" t="s">
        <v>239</v>
      </c>
      <c r="C15" s="149" t="s">
        <v>284</v>
      </c>
      <c r="D15" s="150"/>
      <c r="E15" s="148" t="s">
        <v>495</v>
      </c>
      <c r="F15" s="148"/>
      <c r="G15" s="155" t="s">
        <v>286</v>
      </c>
      <c r="H15" s="93">
        <v>225</v>
      </c>
      <c r="I15" s="93"/>
      <c r="J15" s="179"/>
      <c r="K15" s="179"/>
    </row>
    <row r="16" spans="1:11" x14ac:dyDescent="0.35">
      <c r="A16" s="147"/>
      <c r="B16" s="99"/>
      <c r="C16" s="151"/>
      <c r="D16" s="152"/>
      <c r="E16" s="148"/>
      <c r="F16" s="148"/>
      <c r="G16" s="156"/>
      <c r="H16" s="93"/>
      <c r="I16" s="93"/>
      <c r="J16" s="179"/>
      <c r="K16" s="179"/>
    </row>
    <row r="17" spans="1:15" x14ac:dyDescent="0.35">
      <c r="I17" s="16"/>
      <c r="J17" s="16"/>
      <c r="K17" s="16"/>
      <c r="L17" s="16"/>
      <c r="M17" s="16"/>
      <c r="N17" s="16"/>
    </row>
    <row r="18" spans="1:15" ht="49.15" customHeight="1" x14ac:dyDescent="0.35">
      <c r="A18" s="3" t="s">
        <v>287</v>
      </c>
      <c r="B18" s="3" t="s">
        <v>288</v>
      </c>
      <c r="C18" s="3" t="s">
        <v>3</v>
      </c>
      <c r="D18" s="3" t="s">
        <v>289</v>
      </c>
      <c r="E18" s="3" t="s">
        <v>6</v>
      </c>
      <c r="F18" s="3" t="s">
        <v>5</v>
      </c>
      <c r="G18" s="3" t="s">
        <v>290</v>
      </c>
      <c r="H18" s="3" t="s">
        <v>155</v>
      </c>
      <c r="I18" s="3" t="s">
        <v>235</v>
      </c>
      <c r="J18" s="3" t="s">
        <v>240</v>
      </c>
      <c r="K18" s="3" t="s">
        <v>241</v>
      </c>
      <c r="L18" s="3" t="s">
        <v>291</v>
      </c>
      <c r="M18" s="3" t="s">
        <v>4</v>
      </c>
      <c r="N18" s="3" t="s">
        <v>292</v>
      </c>
      <c r="O18" s="4" t="s">
        <v>293</v>
      </c>
    </row>
    <row r="19" spans="1:15" s="15" customFormat="1" ht="63" customHeight="1" x14ac:dyDescent="0.35">
      <c r="A19" s="22">
        <v>15</v>
      </c>
      <c r="B19" s="66" t="s">
        <v>496</v>
      </c>
      <c r="C19" s="7" t="s">
        <v>12</v>
      </c>
      <c r="D19" s="7">
        <v>6</v>
      </c>
      <c r="E19" s="5" t="s">
        <v>15</v>
      </c>
      <c r="F19" s="5"/>
      <c r="G19" s="71" t="s">
        <v>497</v>
      </c>
      <c r="H19" s="7"/>
      <c r="I19" s="7"/>
      <c r="J19" s="7"/>
      <c r="K19" s="7"/>
      <c r="L19" s="7"/>
      <c r="M19" s="7"/>
      <c r="N19" s="5"/>
      <c r="O19" s="5"/>
    </row>
    <row r="20" spans="1:15" s="15" customFormat="1" ht="43.15" customHeight="1" x14ac:dyDescent="0.35">
      <c r="A20" s="21" t="s">
        <v>498</v>
      </c>
      <c r="B20" s="88" t="s">
        <v>499</v>
      </c>
      <c r="C20" s="10" t="s">
        <v>21</v>
      </c>
      <c r="D20" s="10"/>
      <c r="E20" s="5" t="s">
        <v>15</v>
      </c>
      <c r="F20" s="5"/>
      <c r="G20" s="76" t="s">
        <v>500</v>
      </c>
      <c r="H20" s="7" t="s">
        <v>167</v>
      </c>
      <c r="I20" s="90">
        <v>20</v>
      </c>
      <c r="J20" s="10"/>
      <c r="K20" s="10"/>
      <c r="L20" s="10"/>
      <c r="M20" s="90" t="s">
        <v>22</v>
      </c>
      <c r="N20" s="6"/>
      <c r="O20" s="91" t="s">
        <v>322</v>
      </c>
    </row>
    <row r="21" spans="1:15" s="15" customFormat="1" ht="43.15" customHeight="1" x14ac:dyDescent="0.35">
      <c r="A21" s="22" t="s">
        <v>501</v>
      </c>
      <c r="B21" s="56" t="s">
        <v>502</v>
      </c>
      <c r="C21" s="7" t="s">
        <v>21</v>
      </c>
      <c r="D21" s="7"/>
      <c r="E21" s="5" t="s">
        <v>15</v>
      </c>
      <c r="F21" s="5"/>
      <c r="G21" s="76" t="s">
        <v>503</v>
      </c>
      <c r="H21" s="7" t="s">
        <v>167</v>
      </c>
      <c r="I21" s="57"/>
      <c r="J21" s="7">
        <v>30</v>
      </c>
      <c r="K21" s="7"/>
      <c r="L21" s="7"/>
      <c r="M21" s="7"/>
      <c r="N21" s="5"/>
      <c r="O21" s="5"/>
    </row>
    <row r="22" spans="1:15" s="15" customFormat="1" ht="43.15" customHeight="1" x14ac:dyDescent="0.35">
      <c r="A22" s="22" t="s">
        <v>504</v>
      </c>
      <c r="B22" s="56" t="s">
        <v>505</v>
      </c>
      <c r="C22" s="7" t="s">
        <v>21</v>
      </c>
      <c r="D22" s="7"/>
      <c r="E22" s="5" t="s">
        <v>15</v>
      </c>
      <c r="F22" s="5"/>
      <c r="G22" s="76" t="s">
        <v>506</v>
      </c>
      <c r="H22" s="7" t="s">
        <v>167</v>
      </c>
      <c r="I22" s="57">
        <v>20</v>
      </c>
      <c r="J22" s="7"/>
      <c r="K22" s="7"/>
      <c r="L22" s="7"/>
      <c r="M22" s="7"/>
      <c r="N22" s="5"/>
      <c r="O22" s="5"/>
    </row>
    <row r="23" spans="1:15" s="15" customFormat="1" ht="43.15" customHeight="1" x14ac:dyDescent="0.35">
      <c r="A23" s="22" t="s">
        <v>507</v>
      </c>
      <c r="B23" s="56" t="s">
        <v>508</v>
      </c>
      <c r="C23" s="7" t="s">
        <v>21</v>
      </c>
      <c r="D23" s="7"/>
      <c r="E23" s="5" t="s">
        <v>15</v>
      </c>
      <c r="F23" s="5"/>
      <c r="G23" s="76" t="s">
        <v>509</v>
      </c>
      <c r="H23" s="7" t="s">
        <v>167</v>
      </c>
      <c r="I23" s="57">
        <v>15</v>
      </c>
      <c r="J23" s="7"/>
      <c r="K23" s="7"/>
      <c r="L23" s="7"/>
      <c r="M23" s="7"/>
      <c r="N23" s="5"/>
      <c r="O23" s="5"/>
    </row>
    <row r="24" spans="1:15" s="15" customFormat="1" ht="43.15" customHeight="1" x14ac:dyDescent="0.35">
      <c r="A24" s="22">
        <v>16</v>
      </c>
      <c r="B24" s="66" t="s">
        <v>510</v>
      </c>
      <c r="C24" s="7" t="s">
        <v>12</v>
      </c>
      <c r="D24" s="7">
        <v>18</v>
      </c>
      <c r="E24" s="5" t="s">
        <v>15</v>
      </c>
      <c r="F24" s="5"/>
      <c r="G24" s="71" t="s">
        <v>511</v>
      </c>
      <c r="H24" s="7"/>
      <c r="I24" s="57"/>
      <c r="J24" s="7"/>
      <c r="K24" s="7"/>
      <c r="L24" s="7"/>
      <c r="M24" s="7"/>
      <c r="N24" s="5"/>
      <c r="O24" s="5"/>
    </row>
    <row r="25" spans="1:15" ht="43.15" customHeight="1" x14ac:dyDescent="0.35">
      <c r="A25" s="22" t="s">
        <v>512</v>
      </c>
      <c r="B25" s="69" t="s">
        <v>513</v>
      </c>
      <c r="C25" s="7" t="s">
        <v>21</v>
      </c>
      <c r="D25" s="7"/>
      <c r="E25" s="5" t="s">
        <v>15</v>
      </c>
      <c r="F25" s="5"/>
      <c r="G25" s="76" t="s">
        <v>514</v>
      </c>
      <c r="H25" s="7" t="s">
        <v>167</v>
      </c>
      <c r="I25" s="57"/>
      <c r="J25" s="7"/>
      <c r="K25" s="7"/>
      <c r="L25" s="7"/>
      <c r="M25" s="7"/>
      <c r="N25" s="5"/>
      <c r="O25" s="5"/>
    </row>
    <row r="26" spans="1:15" ht="43.15" customHeight="1" x14ac:dyDescent="0.35">
      <c r="A26" s="22" t="s">
        <v>515</v>
      </c>
      <c r="B26" s="56" t="s">
        <v>516</v>
      </c>
      <c r="C26" s="7" t="s">
        <v>21</v>
      </c>
      <c r="D26" s="7"/>
      <c r="E26" s="5" t="s">
        <v>15</v>
      </c>
      <c r="F26" s="5"/>
      <c r="G26" s="76" t="s">
        <v>517</v>
      </c>
      <c r="H26" s="7" t="s">
        <v>167</v>
      </c>
      <c r="I26" s="57">
        <v>80</v>
      </c>
      <c r="J26" s="7"/>
      <c r="K26" s="7"/>
      <c r="L26" s="7"/>
      <c r="M26" s="7"/>
      <c r="N26" s="5"/>
      <c r="O26" s="5"/>
    </row>
    <row r="27" spans="1:15" ht="43.15" customHeight="1" x14ac:dyDescent="0.35">
      <c r="A27" s="22" t="s">
        <v>518</v>
      </c>
      <c r="B27" s="56" t="s">
        <v>519</v>
      </c>
      <c r="C27" s="7" t="s">
        <v>21</v>
      </c>
      <c r="D27" s="7"/>
      <c r="E27" s="5" t="s">
        <v>15</v>
      </c>
      <c r="F27" s="5"/>
      <c r="G27" s="76" t="s">
        <v>520</v>
      </c>
      <c r="H27" s="7" t="s">
        <v>167</v>
      </c>
      <c r="I27" s="57">
        <v>5</v>
      </c>
      <c r="J27" s="7"/>
      <c r="K27" s="7"/>
      <c r="L27" s="7"/>
      <c r="M27" s="7"/>
      <c r="N27" s="5"/>
      <c r="O27" s="5"/>
    </row>
    <row r="28" spans="1:15" ht="43.15" customHeight="1" x14ac:dyDescent="0.35">
      <c r="A28" s="22">
        <v>17</v>
      </c>
      <c r="B28" s="61" t="s">
        <v>521</v>
      </c>
      <c r="C28" s="7" t="s">
        <v>12</v>
      </c>
      <c r="D28" s="7">
        <v>6</v>
      </c>
      <c r="E28" s="5" t="s">
        <v>15</v>
      </c>
      <c r="F28" s="5"/>
      <c r="G28" s="71" t="s">
        <v>522</v>
      </c>
      <c r="H28" s="7"/>
      <c r="I28" s="57"/>
      <c r="J28" s="7"/>
      <c r="K28" s="7"/>
      <c r="L28" s="7"/>
      <c r="M28" s="7"/>
      <c r="N28" s="5"/>
      <c r="O28" s="5"/>
    </row>
    <row r="29" spans="1:15" ht="43.15" customHeight="1" x14ac:dyDescent="0.35">
      <c r="A29" s="22" t="s">
        <v>523</v>
      </c>
      <c r="B29" s="88" t="s">
        <v>524</v>
      </c>
      <c r="C29" s="7" t="s">
        <v>21</v>
      </c>
      <c r="D29" s="7"/>
      <c r="E29" s="5" t="s">
        <v>15</v>
      </c>
      <c r="F29" s="5"/>
      <c r="G29" s="76" t="s">
        <v>525</v>
      </c>
      <c r="H29" s="7" t="s">
        <v>177</v>
      </c>
      <c r="I29" s="89">
        <v>20</v>
      </c>
      <c r="J29" s="13"/>
      <c r="K29" s="7"/>
      <c r="L29" s="7" t="s">
        <v>321</v>
      </c>
      <c r="M29" s="90" t="s">
        <v>22</v>
      </c>
      <c r="N29" s="5"/>
      <c r="O29" s="91" t="s">
        <v>322</v>
      </c>
    </row>
    <row r="30" spans="1:15" ht="43.15" customHeight="1" x14ac:dyDescent="0.35">
      <c r="A30" s="22" t="s">
        <v>526</v>
      </c>
      <c r="B30" s="56" t="s">
        <v>527</v>
      </c>
      <c r="C30" s="7" t="s">
        <v>21</v>
      </c>
      <c r="D30" s="7"/>
      <c r="E30" s="5" t="s">
        <v>15</v>
      </c>
      <c r="F30" s="5"/>
      <c r="G30" s="76" t="s">
        <v>528</v>
      </c>
      <c r="H30" s="7" t="s">
        <v>177</v>
      </c>
      <c r="I30" s="57">
        <v>10</v>
      </c>
      <c r="J30" s="7"/>
      <c r="K30" s="7"/>
      <c r="L30" s="7" t="s">
        <v>321</v>
      </c>
      <c r="M30" s="7"/>
      <c r="N30" s="5"/>
      <c r="O30" s="5"/>
    </row>
    <row r="31" spans="1:15" ht="43.15" customHeight="1" x14ac:dyDescent="0.35">
      <c r="A31" s="22"/>
      <c r="B31" s="56"/>
      <c r="C31" s="7"/>
      <c r="D31" s="7"/>
      <c r="E31" s="5"/>
      <c r="F31" s="5"/>
      <c r="G31" s="5"/>
      <c r="H31" s="7"/>
      <c r="I31" s="7"/>
      <c r="J31" s="7"/>
      <c r="K31" s="7"/>
      <c r="L31" s="7"/>
      <c r="M31" s="7"/>
      <c r="N31" s="5"/>
      <c r="O31" s="5"/>
    </row>
    <row r="32" spans="1:15" ht="43.15" customHeight="1" x14ac:dyDescent="0.35">
      <c r="A32" s="22"/>
      <c r="B32" s="48" t="s">
        <v>529</v>
      </c>
      <c r="C32" s="7"/>
      <c r="D32" s="7"/>
      <c r="E32" s="5" t="s">
        <v>24</v>
      </c>
      <c r="F32" s="5"/>
      <c r="G32" s="5"/>
      <c r="H32" s="7"/>
      <c r="I32" s="7"/>
      <c r="J32" s="7"/>
      <c r="K32" s="7"/>
      <c r="L32" s="7"/>
      <c r="M32" s="7"/>
      <c r="N32" s="5"/>
      <c r="O32" s="5"/>
    </row>
    <row r="33" spans="1:15" ht="43.15" customHeight="1" x14ac:dyDescent="0.35">
      <c r="A33" s="84" t="s">
        <v>549</v>
      </c>
      <c r="B33" s="58" t="s">
        <v>346</v>
      </c>
      <c r="C33" s="7"/>
      <c r="D33" s="7"/>
      <c r="E33" s="5" t="s">
        <v>24</v>
      </c>
      <c r="F33" s="5"/>
      <c r="G33" s="86" t="s">
        <v>530</v>
      </c>
      <c r="H33" s="7"/>
      <c r="I33" s="7"/>
      <c r="J33" s="7"/>
      <c r="K33" s="7"/>
      <c r="L33" s="7"/>
      <c r="M33" s="7"/>
      <c r="N33" s="5"/>
      <c r="O33" s="5"/>
    </row>
    <row r="34" spans="1:15" ht="43.15" customHeight="1" x14ac:dyDescent="0.35">
      <c r="A34" s="22"/>
      <c r="B34" s="58" t="s">
        <v>348</v>
      </c>
      <c r="C34" s="7"/>
      <c r="D34" s="7"/>
      <c r="E34" s="5" t="s">
        <v>24</v>
      </c>
      <c r="F34" s="5"/>
      <c r="G34" s="86" t="s">
        <v>531</v>
      </c>
      <c r="H34" s="7"/>
      <c r="I34" s="7"/>
      <c r="J34" s="7"/>
      <c r="K34" s="7"/>
      <c r="L34" s="7"/>
      <c r="M34" s="7"/>
      <c r="N34" s="5"/>
      <c r="O34" s="5"/>
    </row>
    <row r="35" spans="1:15" ht="43.15" customHeight="1" x14ac:dyDescent="0.45">
      <c r="A35" s="23"/>
      <c r="B35" s="50" t="s">
        <v>350</v>
      </c>
      <c r="C35" s="51"/>
      <c r="D35" s="51"/>
      <c r="E35" s="51" t="s">
        <v>24</v>
      </c>
      <c r="F35" s="51"/>
      <c r="G35" s="72" t="s">
        <v>532</v>
      </c>
      <c r="H35" s="7"/>
      <c r="I35" s="7"/>
      <c r="J35" s="7"/>
      <c r="K35" s="7"/>
      <c r="L35" s="7"/>
      <c r="M35" s="7"/>
      <c r="N35" s="5"/>
      <c r="O35" s="5"/>
    </row>
    <row r="36" spans="1:15" ht="43.15" customHeight="1" x14ac:dyDescent="0.45">
      <c r="A36" s="23"/>
      <c r="B36" s="50" t="s">
        <v>352</v>
      </c>
      <c r="C36" s="51"/>
      <c r="D36" s="51"/>
      <c r="E36" s="51" t="s">
        <v>24</v>
      </c>
      <c r="F36" s="51"/>
      <c r="G36" s="72" t="s">
        <v>533</v>
      </c>
      <c r="H36" s="7"/>
      <c r="I36" s="7"/>
      <c r="J36" s="7"/>
      <c r="K36" s="7"/>
      <c r="L36" s="7"/>
      <c r="M36" s="7"/>
      <c r="N36" s="5"/>
      <c r="O36" s="5"/>
    </row>
    <row r="37" spans="1:15" ht="43.15" customHeight="1" x14ac:dyDescent="0.45">
      <c r="A37" s="85" t="s">
        <v>550</v>
      </c>
      <c r="B37" s="60" t="s">
        <v>534</v>
      </c>
      <c r="C37" s="5"/>
      <c r="D37" s="5"/>
      <c r="E37" s="5" t="s">
        <v>24</v>
      </c>
      <c r="F37" s="5"/>
      <c r="G37" s="83" t="s">
        <v>551</v>
      </c>
      <c r="H37" s="7"/>
      <c r="I37" s="7"/>
      <c r="J37" s="7"/>
      <c r="K37" s="7"/>
      <c r="L37" s="7"/>
      <c r="M37" s="7"/>
      <c r="N37" s="5"/>
      <c r="O37" s="5"/>
    </row>
    <row r="38" spans="1:15" ht="43.15" customHeight="1" x14ac:dyDescent="0.35">
      <c r="A38" s="22"/>
      <c r="B38" s="49" t="s">
        <v>535</v>
      </c>
      <c r="C38" s="5"/>
      <c r="D38" s="5"/>
      <c r="E38" s="5" t="s">
        <v>24</v>
      </c>
      <c r="F38" s="5"/>
      <c r="G38" s="77" t="s">
        <v>552</v>
      </c>
      <c r="H38" s="7"/>
      <c r="I38" s="7"/>
      <c r="J38" s="7"/>
      <c r="K38" s="7"/>
      <c r="L38" s="7"/>
      <c r="M38" s="7"/>
      <c r="N38" s="5"/>
      <c r="O38" s="5"/>
    </row>
    <row r="39" spans="1:15" ht="43.15" customHeight="1" x14ac:dyDescent="0.35">
      <c r="A39" s="22"/>
      <c r="B39" s="59" t="s">
        <v>436</v>
      </c>
      <c r="C39" s="60"/>
      <c r="D39" s="60"/>
      <c r="E39" s="60" t="s">
        <v>24</v>
      </c>
      <c r="F39" s="5"/>
      <c r="G39" s="77" t="s">
        <v>553</v>
      </c>
      <c r="H39" s="7"/>
      <c r="I39" s="7"/>
      <c r="J39" s="7"/>
      <c r="K39" s="7"/>
      <c r="L39" s="7"/>
      <c r="M39" s="7"/>
      <c r="N39" s="5"/>
      <c r="O39" s="5"/>
    </row>
    <row r="40" spans="1:15" ht="43.15" customHeight="1" x14ac:dyDescent="0.35">
      <c r="A40" s="22"/>
      <c r="B40" s="24"/>
      <c r="C40" s="7"/>
      <c r="D40" s="7"/>
      <c r="E40" s="5"/>
      <c r="F40" s="5"/>
      <c r="G40" s="5"/>
      <c r="H40" s="7"/>
      <c r="I40" s="7"/>
      <c r="J40" s="7"/>
      <c r="K40" s="7"/>
      <c r="L40" s="7"/>
      <c r="M40" s="7"/>
      <c r="N40" s="5"/>
      <c r="O40" s="5"/>
    </row>
    <row r="41" spans="1:15" ht="43.15" customHeight="1" x14ac:dyDescent="0.35">
      <c r="A41" s="22"/>
      <c r="B41" s="24"/>
      <c r="C41" s="7"/>
      <c r="D41" s="7"/>
      <c r="E41" s="5"/>
      <c r="F41" s="5"/>
      <c r="G41" s="5"/>
      <c r="H41" s="7"/>
      <c r="I41" s="7"/>
      <c r="J41" s="7"/>
      <c r="K41" s="7"/>
      <c r="L41" s="7"/>
      <c r="M41" s="7"/>
      <c r="N41" s="5"/>
      <c r="O41" s="5"/>
    </row>
    <row r="42" spans="1:15" ht="43.15" customHeight="1" x14ac:dyDescent="0.35">
      <c r="A42" s="22"/>
      <c r="B42" s="24"/>
      <c r="C42" s="7"/>
      <c r="D42" s="7"/>
      <c r="E42" s="5"/>
      <c r="F42" s="5"/>
      <c r="G42" s="5"/>
      <c r="H42" s="7"/>
      <c r="I42" s="7"/>
      <c r="J42" s="7"/>
      <c r="K42" s="7"/>
      <c r="L42" s="7"/>
      <c r="M42" s="7"/>
      <c r="N42" s="5"/>
      <c r="O42" s="5"/>
    </row>
  </sheetData>
  <sheetProtection algorithmName="SHA-512" hashValue="Tw3VZVJ+Pf3+d1Fy+h0vK6Q3c7gT2zkIrsfjQIDb1D+mavDpNmH1pQfAYzwgWc/YYKuHcBul+YHGToSGAGHgsA==" saltValue="opkglEKy9YLCr2BYkFIpMQ=="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740 D37:E740 G40:N740">
    <cfRule type="expression" dxfId="67" priority="1">
      <formula>$C1="Option"</formula>
    </cfRule>
  </conditionalFormatting>
  <conditionalFormatting sqref="A33:A39">
    <cfRule type="expression" dxfId="66" priority="2">
      <formula>$F33="Fermeture"</formula>
    </cfRule>
    <cfRule type="expression" dxfId="65" priority="3">
      <formula>$F33="Modification"</formula>
    </cfRule>
    <cfRule type="expression" dxfId="64" priority="4">
      <formula>$F33="Création"</formula>
    </cfRule>
  </conditionalFormatting>
  <conditionalFormatting sqref="A32:B32">
    <cfRule type="expression" dxfId="63" priority="43">
      <formula>$F32="Fermeture"</formula>
    </cfRule>
    <cfRule type="expression" dxfId="62" priority="44">
      <formula>$F32="Modification"</formula>
    </cfRule>
    <cfRule type="expression" dxfId="61" priority="45">
      <formula>$F32="Création"</formula>
    </cfRule>
  </conditionalFormatting>
  <conditionalFormatting sqref="A19:E30 A40:O740">
    <cfRule type="expression" dxfId="60" priority="55">
      <formula>$F19="Modification"</formula>
    </cfRule>
    <cfRule type="expression" dxfId="59" priority="56">
      <formula>$F19="Création"</formula>
    </cfRule>
  </conditionalFormatting>
  <conditionalFormatting sqref="A19:F30 A40:O740">
    <cfRule type="expression" dxfId="58" priority="54">
      <formula>$F19="Fermeture"</formula>
    </cfRule>
  </conditionalFormatting>
  <conditionalFormatting sqref="A1:O9 A10:E10 K10:O11 A11:D11 A12:O12 A13:H13 J13:O13 A14:F14 K14:O16 A15:H15 A16:F16 A17:O18">
    <cfRule type="expression" dxfId="57" priority="79">
      <formula>$F1="Modification"</formula>
    </cfRule>
    <cfRule type="expression" dxfId="56" priority="80">
      <formula>$F1="Création"</formula>
    </cfRule>
  </conditionalFormatting>
  <conditionalFormatting sqref="A1:O9 K10:O11 A12:O12 J13:O13 K14:O16 A17:O18 A10:E10 A11:D11 A13:H13 A14:F14 A15:H15 A16:F16">
    <cfRule type="expression" dxfId="55" priority="78">
      <formula>$F1="Fermeture"</formula>
    </cfRule>
  </conditionalFormatting>
  <conditionalFormatting sqref="B39:F39">
    <cfRule type="expression" dxfId="54" priority="9">
      <formula>$F39="Fermeture"</formula>
    </cfRule>
    <cfRule type="expression" dxfId="53" priority="10">
      <formula>$F39="Modification"</formula>
    </cfRule>
    <cfRule type="expression" dxfId="52" priority="11">
      <formula>$F39="Création"</formula>
    </cfRule>
  </conditionalFormatting>
  <conditionalFormatting sqref="C33:F34">
    <cfRule type="expression" dxfId="51" priority="13">
      <formula>$F33="Fermeture"</formula>
    </cfRule>
    <cfRule type="expression" dxfId="50" priority="14">
      <formula>$F33="Modification"</formula>
    </cfRule>
    <cfRule type="expression" dxfId="49" priority="15">
      <formula>$F33="Création"</formula>
    </cfRule>
  </conditionalFormatting>
  <conditionalFormatting sqref="C37:F38">
    <cfRule type="expression" dxfId="48" priority="6">
      <formula>$F37="Fermeture"</formula>
    </cfRule>
    <cfRule type="expression" dxfId="47" priority="7">
      <formula>$F37="Modification"</formula>
    </cfRule>
    <cfRule type="expression" dxfId="46" priority="8">
      <formula>$F37="Création"</formula>
    </cfRule>
  </conditionalFormatting>
  <conditionalFormatting sqref="C32:G32">
    <cfRule type="expression" dxfId="45" priority="47">
      <formula>$F32="Fermeture"</formula>
    </cfRule>
    <cfRule type="expression" dxfId="44" priority="48">
      <formula>$F32="Modification"</formula>
    </cfRule>
    <cfRule type="expression" dxfId="43" priority="49">
      <formula>$F32="Création"</formula>
    </cfRule>
  </conditionalFormatting>
  <conditionalFormatting sqref="D1:E32">
    <cfRule type="expression" dxfId="42" priority="50">
      <formula>$C1="Option"</formula>
    </cfRule>
  </conditionalFormatting>
  <conditionalFormatting sqref="D33:E34">
    <cfRule type="expression" dxfId="41" priority="12">
      <formula>$C33="Option"</formula>
    </cfRule>
  </conditionalFormatting>
  <conditionalFormatting sqref="F19">
    <cfRule type="expression" dxfId="40" priority="26">
      <formula>$C19="Option"</formula>
    </cfRule>
  </conditionalFormatting>
  <conditionalFormatting sqref="F24">
    <cfRule type="expression" dxfId="39" priority="25">
      <formula>$C24="Option"</formula>
    </cfRule>
  </conditionalFormatting>
  <conditionalFormatting sqref="F28">
    <cfRule type="expression" dxfId="38" priority="24">
      <formula>$C28="Option"</formula>
    </cfRule>
  </conditionalFormatting>
  <conditionalFormatting sqref="F19:O19 F19:F30 F20:N20 F21:O25 F26:N26 F27:O28 F29:N29 F30:O30 A31:O31 H32:O39">
    <cfRule type="expression" dxfId="37" priority="73">
      <formula>$F19="Modification"</formula>
    </cfRule>
    <cfRule type="expression" dxfId="36" priority="74">
      <formula>$F19="Création"</formula>
    </cfRule>
  </conditionalFormatting>
  <conditionalFormatting sqref="F19:O19 F20:N20 F21:O25 F26:N26 F27:O28 F29:N29 F30:O30 A31:O31 H32:O39">
    <cfRule type="expression" dxfId="35" priority="72">
      <formula>$F19="Fermeture"</formula>
    </cfRule>
  </conditionalFormatting>
  <conditionalFormatting sqref="G32">
    <cfRule type="expression" dxfId="34" priority="46">
      <formula>$C32="Option"</formula>
    </cfRule>
  </conditionalFormatting>
  <conditionalFormatting sqref="G1:N31">
    <cfRule type="expression" dxfId="33" priority="16">
      <formula>$C1="Option"</formula>
    </cfRule>
  </conditionalFormatting>
  <conditionalFormatting sqref="H32:N39">
    <cfRule type="expression" dxfId="32" priority="70">
      <formula>$C32="Option"</formula>
    </cfRule>
  </conditionalFormatting>
  <conditionalFormatting sqref="J14:J16">
    <cfRule type="expression" dxfId="31" priority="17">
      <formula>$F14="Fermeture"</formula>
    </cfRule>
    <cfRule type="expression" dxfId="30" priority="18">
      <formula>$F14="Modification"</formula>
    </cfRule>
    <cfRule type="expression" dxfId="29" priority="19">
      <formula>$F14="Création"</formula>
    </cfRule>
  </conditionalFormatting>
  <conditionalFormatting sqref="N1:N740">
    <cfRule type="expression" dxfId="28" priority="71">
      <formula>$M1="Porteuse"</formula>
    </cfRule>
  </conditionalFormatting>
  <conditionalFormatting sqref="O20">
    <cfRule type="expression" dxfId="27" priority="64">
      <formula>$F20="Fermeture"</formula>
    </cfRule>
    <cfRule type="expression" dxfId="26" priority="65">
      <formula>$F20="Modification"</formula>
    </cfRule>
    <cfRule type="expression" dxfId="25" priority="66">
      <formula>$F20="Création"</formula>
    </cfRule>
  </conditionalFormatting>
  <conditionalFormatting sqref="O26">
    <cfRule type="expression" dxfId="24" priority="61">
      <formula>$F26="Fermeture"</formula>
    </cfRule>
    <cfRule type="expression" dxfId="23" priority="62">
      <formula>$F26="Modification"</formula>
    </cfRule>
    <cfRule type="expression" dxfId="22" priority="63">
      <formula>$F26="Création"</formula>
    </cfRule>
  </conditionalFormatting>
  <conditionalFormatting sqref="O29">
    <cfRule type="expression" dxfId="21" priority="67">
      <formula>$F29="Fermeture"</formula>
    </cfRule>
    <cfRule type="expression" dxfId="20" priority="68">
      <formula>$F29="Modification"</formula>
    </cfRule>
    <cfRule type="expression" dxfId="19" priority="69">
      <formula>$F29="Création"</formula>
    </cfRule>
  </conditionalFormatting>
  <dataValidations count="6">
    <dataValidation type="list" allowBlank="1" showInputMessage="1" showErrorMessage="1" sqref="M19:M42" xr:uid="{F9E9226B-450E-45E6-B98E-A27E73EE9548}">
      <formula1>List_Mutualisation</formula1>
    </dataValidation>
    <dataValidation type="list" allowBlank="1" showInputMessage="1" showErrorMessage="1" sqref="H19:H42" xr:uid="{AEB5C570-7DA4-451B-9E58-2744E04AD643}">
      <formula1>List_CNU</formula1>
    </dataValidation>
    <dataValidation type="list" allowBlank="1" showInputMessage="1" showErrorMessage="1" sqref="C19:C42" xr:uid="{6639B71A-EB37-4690-B794-C2B80ECEA2D3}">
      <formula1>List_NatureELP</formula1>
    </dataValidation>
    <dataValidation type="list" allowBlank="1" showInputMessage="1" showErrorMessage="1" sqref="F19:F42" xr:uid="{A6C7C69F-4C1A-4E17-BEAB-1A07EC1B1E75}">
      <formula1>List_Statut</formula1>
    </dataValidation>
    <dataValidation type="list" allowBlank="1" showInputMessage="1" showErrorMessage="1" sqref="E19:E42" xr:uid="{FD3B72F4-017C-4D78-8DE8-00CCABEDFEEE}">
      <formula1>List_Type</formula1>
    </dataValidation>
    <dataValidation type="list" allowBlank="1" showInputMessage="1" showErrorMessage="1" sqref="L19:L42" xr:uid="{DF644B24-101C-4B73-ADDE-A0D6D9929653}">
      <formula1>"Anglais"</formula1>
    </dataValidation>
  </dataValidations>
  <pageMargins left="0.7" right="0.7" top="0.75" bottom="0.75" header="0.3" footer="0.3"/>
  <pageSetup paperSize="9" scale="2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sheetPr>
    <tabColor rgb="FFFFFF00"/>
  </sheetPr>
  <dimension ref="A1:T42"/>
  <sheetViews>
    <sheetView zoomScale="60" zoomScaleNormal="60" workbookViewId="0">
      <pane ySplit="18" topLeftCell="A30" activePane="bottomLeft" state="frozen"/>
      <selection activeCell="D25" sqref="D25"/>
      <selection pane="bottomLeft" activeCell="B40" sqref="B40"/>
    </sheetView>
  </sheetViews>
  <sheetFormatPr baseColWidth="10" defaultColWidth="11.453125" defaultRowHeight="14.5" x14ac:dyDescent="0.35"/>
  <cols>
    <col min="1" max="1" width="39" style="53" customWidth="1"/>
    <col min="2" max="2" width="50.7265625" style="15" customWidth="1"/>
    <col min="3" max="3" width="15.54296875" style="19" customWidth="1"/>
    <col min="4" max="4" width="20.81640625" style="15" customWidth="1"/>
    <col min="5" max="6" width="15.54296875" style="15" customWidth="1"/>
    <col min="7" max="7" width="25.1796875" style="15" customWidth="1"/>
    <col min="8" max="8" width="27.1796875" style="15" customWidth="1"/>
    <col min="9" max="9" width="35.26953125" style="15" customWidth="1"/>
    <col min="10" max="10" width="18.7265625" style="15" customWidth="1"/>
    <col min="11" max="11" width="40.7265625" style="15" customWidth="1"/>
    <col min="12" max="12" width="31.7265625" style="15" customWidth="1"/>
    <col min="13" max="14" width="22.453125" style="15" customWidth="1"/>
    <col min="15" max="15" width="20.26953125" style="15" customWidth="1"/>
    <col min="16" max="16" width="21.54296875" style="15" bestFit="1" customWidth="1"/>
    <col min="17" max="18" width="17.81640625" style="15" customWidth="1"/>
    <col min="19" max="19" width="79.54296875" style="15" customWidth="1"/>
    <col min="20" max="20" width="45.81640625" customWidth="1"/>
  </cols>
  <sheetData>
    <row r="1" spans="1:19" x14ac:dyDescent="0.35">
      <c r="A1" s="146"/>
      <c r="B1" s="146"/>
      <c r="C1" s="146"/>
      <c r="D1" s="146"/>
      <c r="E1" s="146"/>
      <c r="F1" s="146"/>
      <c r="G1" s="146"/>
      <c r="H1" s="146"/>
      <c r="I1" s="146"/>
      <c r="J1" s="32"/>
    </row>
    <row r="2" spans="1:19" x14ac:dyDescent="0.35">
      <c r="A2" s="146"/>
      <c r="B2" s="146"/>
      <c r="C2" s="146"/>
      <c r="D2" s="146"/>
      <c r="E2" s="146"/>
      <c r="F2" s="146"/>
      <c r="G2" s="146"/>
      <c r="H2" s="146"/>
      <c r="I2" s="146"/>
      <c r="J2" s="32"/>
    </row>
    <row r="3" spans="1:19" x14ac:dyDescent="0.35">
      <c r="A3" s="146"/>
      <c r="B3" s="146"/>
      <c r="C3" s="146"/>
      <c r="D3" s="146"/>
      <c r="E3" s="146"/>
      <c r="F3" s="146"/>
      <c r="G3" s="146"/>
      <c r="H3" s="146"/>
      <c r="I3" s="146"/>
      <c r="J3" s="32"/>
    </row>
    <row r="4" spans="1:19" x14ac:dyDescent="0.35">
      <c r="A4" s="146"/>
      <c r="B4" s="146"/>
      <c r="C4" s="146"/>
      <c r="D4" s="146"/>
      <c r="E4" s="146"/>
      <c r="F4" s="146"/>
      <c r="G4" s="146"/>
      <c r="H4" s="146"/>
      <c r="I4" s="146"/>
      <c r="J4" s="32"/>
    </row>
    <row r="5" spans="1:19" x14ac:dyDescent="0.35">
      <c r="A5" s="146"/>
      <c r="B5" s="146"/>
      <c r="C5" s="146"/>
      <c r="D5" s="146"/>
      <c r="E5" s="146"/>
      <c r="F5" s="146"/>
      <c r="G5" s="146"/>
      <c r="H5" s="146"/>
      <c r="I5" s="146"/>
      <c r="J5" s="32"/>
    </row>
    <row r="6" spans="1:19" x14ac:dyDescent="0.35">
      <c r="A6" s="146"/>
      <c r="B6" s="146"/>
      <c r="C6" s="146"/>
      <c r="D6" s="146"/>
      <c r="E6" s="146"/>
      <c r="F6" s="146"/>
      <c r="G6" s="146"/>
      <c r="H6" s="146"/>
      <c r="I6" s="146"/>
      <c r="J6" s="32"/>
    </row>
    <row r="7" spans="1:19" ht="14.5" customHeight="1" x14ac:dyDescent="0.35">
      <c r="A7" s="174" t="s">
        <v>356</v>
      </c>
      <c r="B7" s="173" t="str">
        <f>'Fiche Générale'!B2</f>
        <v>IAE</v>
      </c>
      <c r="C7" s="131" t="s">
        <v>275</v>
      </c>
      <c r="D7" s="131"/>
      <c r="E7" s="171" t="str">
        <f>'Fiche Générale'!B3</f>
        <v>Comptabilité - contrôle - audit</v>
      </c>
      <c r="F7" s="172"/>
      <c r="G7" s="131" t="s">
        <v>357</v>
      </c>
      <c r="H7" s="173" t="str">
        <f>'Fiche Générale'!B4</f>
        <v>GMCCA24 - 400 / 500</v>
      </c>
      <c r="I7" s="173"/>
      <c r="J7" s="33"/>
      <c r="K7" s="20"/>
    </row>
    <row r="8" spans="1:19" ht="14.5" customHeight="1" x14ac:dyDescent="0.35">
      <c r="A8" s="175"/>
      <c r="B8" s="173"/>
      <c r="C8" s="131"/>
      <c r="D8" s="131"/>
      <c r="E8" s="171"/>
      <c r="F8" s="172"/>
      <c r="G8" s="131"/>
      <c r="H8" s="173"/>
      <c r="I8" s="173"/>
      <c r="J8" s="33"/>
      <c r="K8" s="20"/>
    </row>
    <row r="9" spans="1:19" ht="14.5" customHeight="1" x14ac:dyDescent="0.35">
      <c r="A9" s="175"/>
      <c r="B9" s="173"/>
      <c r="C9" s="131"/>
      <c r="D9" s="131"/>
      <c r="E9" s="171"/>
      <c r="F9" s="172"/>
      <c r="G9" s="131"/>
      <c r="H9" s="173"/>
      <c r="I9" s="173"/>
      <c r="J9" s="33"/>
      <c r="K9" s="20"/>
    </row>
    <row r="10" spans="1:19" ht="14.5" customHeight="1" x14ac:dyDescent="0.35">
      <c r="A10" s="175"/>
      <c r="B10" s="173"/>
      <c r="C10" s="132" t="s">
        <v>277</v>
      </c>
      <c r="D10" s="132"/>
      <c r="E10" s="139" t="str">
        <f>'Fiche Générale'!C12</f>
        <v>Comptabilité - contrôle - audit</v>
      </c>
      <c r="F10" s="140"/>
      <c r="G10" s="140"/>
      <c r="H10" s="140"/>
      <c r="I10" s="141"/>
      <c r="J10" s="34"/>
      <c r="K10" s="20"/>
    </row>
    <row r="11" spans="1:19" ht="14.5" customHeight="1" x14ac:dyDescent="0.35">
      <c r="A11" s="176"/>
      <c r="B11" s="173"/>
      <c r="C11" s="132"/>
      <c r="D11" s="132"/>
      <c r="E11" s="142"/>
      <c r="F11" s="143"/>
      <c r="G11" s="143"/>
      <c r="H11" s="143"/>
      <c r="I11" s="144"/>
      <c r="J11" s="34"/>
      <c r="K11" s="20"/>
    </row>
    <row r="12" spans="1:19" x14ac:dyDescent="0.35">
      <c r="C12" s="15"/>
      <c r="I12" s="12"/>
      <c r="J12" s="12"/>
      <c r="M12" s="149" t="s">
        <v>358</v>
      </c>
      <c r="N12" s="150"/>
      <c r="O12" s="167"/>
      <c r="P12" s="149" t="s">
        <v>359</v>
      </c>
      <c r="Q12" s="150"/>
      <c r="R12" s="150"/>
      <c r="S12" s="167"/>
    </row>
    <row r="13" spans="1:19" x14ac:dyDescent="0.35">
      <c r="A13" s="153" t="s">
        <v>278</v>
      </c>
      <c r="B13" s="93" t="str">
        <f>'S4 Maquette'!B13:B14</f>
        <v>2ème Année</v>
      </c>
      <c r="C13" s="93"/>
      <c r="D13" s="155" t="s">
        <v>360</v>
      </c>
      <c r="E13" s="157" t="str">
        <f>'S4 Maquette'!E13:F14</f>
        <v>GMCCA2 - 500</v>
      </c>
      <c r="F13" s="157"/>
      <c r="G13" s="157"/>
      <c r="H13" s="147" t="s">
        <v>361</v>
      </c>
      <c r="I13" s="147"/>
      <c r="J13" s="35"/>
      <c r="M13" s="151"/>
      <c r="N13" s="152"/>
      <c r="O13" s="168"/>
      <c r="P13" s="151"/>
      <c r="Q13" s="152"/>
      <c r="R13" s="152"/>
      <c r="S13" s="168"/>
    </row>
    <row r="14" spans="1:19" x14ac:dyDescent="0.35">
      <c r="A14" s="154"/>
      <c r="B14" s="93"/>
      <c r="C14" s="93"/>
      <c r="D14" s="156"/>
      <c r="E14" s="157"/>
      <c r="F14" s="157"/>
      <c r="G14" s="157"/>
      <c r="H14" s="147"/>
      <c r="I14" s="147"/>
      <c r="J14" s="35"/>
      <c r="M14" s="147" t="s">
        <v>362</v>
      </c>
      <c r="N14" s="149" t="s">
        <v>363</v>
      </c>
      <c r="O14" s="167"/>
      <c r="P14" s="146"/>
      <c r="Q14" s="158"/>
      <c r="R14" s="161"/>
      <c r="S14" s="155"/>
    </row>
    <row r="15" spans="1:19" x14ac:dyDescent="0.35">
      <c r="A15" s="153" t="s">
        <v>364</v>
      </c>
      <c r="B15" s="95" t="str">
        <f>'S4 Maquette'!B15:B16</f>
        <v>Semestre 4</v>
      </c>
      <c r="C15" s="96"/>
      <c r="D15" s="155" t="s">
        <v>365</v>
      </c>
      <c r="E15" s="157" t="str">
        <f>'S4 Maquette'!E15:F16</f>
        <v>GMS4CAU</v>
      </c>
      <c r="F15" s="157"/>
      <c r="G15" s="157"/>
      <c r="H15" s="163" t="str">
        <f>'Fiche Générale'!B5</f>
        <v>Session Unique</v>
      </c>
      <c r="I15" s="164"/>
      <c r="J15" s="36"/>
      <c r="M15" s="147"/>
      <c r="N15" s="169"/>
      <c r="O15" s="170"/>
      <c r="P15" s="146"/>
      <c r="Q15" s="159"/>
      <c r="R15" s="161"/>
      <c r="S15" s="162"/>
    </row>
    <row r="16" spans="1:19" x14ac:dyDescent="0.35">
      <c r="A16" s="154"/>
      <c r="B16" s="98"/>
      <c r="C16" s="99"/>
      <c r="D16" s="156"/>
      <c r="E16" s="157"/>
      <c r="F16" s="157"/>
      <c r="G16" s="157"/>
      <c r="H16" s="165"/>
      <c r="I16" s="166"/>
      <c r="J16" s="36"/>
      <c r="M16" s="147"/>
      <c r="N16" s="169"/>
      <c r="O16" s="170"/>
      <c r="P16" s="146"/>
      <c r="Q16" s="159"/>
      <c r="R16" s="161"/>
      <c r="S16" s="162"/>
    </row>
    <row r="17" spans="1:20" x14ac:dyDescent="0.35">
      <c r="L17" s="16"/>
      <c r="M17" s="147"/>
      <c r="N17" s="151"/>
      <c r="O17" s="168"/>
      <c r="P17" s="146"/>
      <c r="Q17" s="160"/>
      <c r="R17" s="161"/>
      <c r="S17" s="156"/>
    </row>
    <row r="18" spans="1:20" ht="59.5" customHeight="1" x14ac:dyDescent="0.35">
      <c r="A18" s="54" t="s">
        <v>366</v>
      </c>
      <c r="B18" s="37" t="s">
        <v>367</v>
      </c>
      <c r="C18" s="3" t="s">
        <v>5</v>
      </c>
      <c r="D18" s="87" t="s">
        <v>368</v>
      </c>
      <c r="E18" s="3" t="s">
        <v>369</v>
      </c>
      <c r="F18" s="3" t="s">
        <v>370</v>
      </c>
      <c r="G18" s="3" t="s">
        <v>371</v>
      </c>
      <c r="H18" s="3" t="s">
        <v>372</v>
      </c>
      <c r="I18" s="3" t="s">
        <v>373</v>
      </c>
      <c r="J18" s="3" t="s">
        <v>374</v>
      </c>
      <c r="K18" s="3" t="s">
        <v>375</v>
      </c>
      <c r="L18" s="3" t="s">
        <v>376</v>
      </c>
      <c r="M18" s="3" t="s">
        <v>377</v>
      </c>
      <c r="N18" s="3" t="s">
        <v>367</v>
      </c>
      <c r="O18" s="3" t="s">
        <v>378</v>
      </c>
      <c r="P18" s="3" t="s">
        <v>379</v>
      </c>
      <c r="Q18" s="3" t="s">
        <v>367</v>
      </c>
      <c r="R18" s="3" t="s">
        <v>378</v>
      </c>
      <c r="S18" s="4" t="s">
        <v>380</v>
      </c>
      <c r="T18" s="4" t="s">
        <v>381</v>
      </c>
    </row>
    <row r="19" spans="1:20" ht="30.65" customHeight="1" x14ac:dyDescent="0.35">
      <c r="A19" s="55" t="str">
        <f>'S4 Maquette'!B19</f>
        <v xml:space="preserve">Contribuer aux savoirs numériques, 
aux pratiques professionnelle et gérer un projet </v>
      </c>
      <c r="B19" s="41" t="str">
        <f>'S4 Maquette'!C19</f>
        <v>UE</v>
      </c>
      <c r="C19" s="40">
        <f>'S4 Maquette'!F19</f>
        <v>0</v>
      </c>
      <c r="D19" s="7"/>
      <c r="E19" s="7" t="s">
        <v>382</v>
      </c>
      <c r="F19" s="7" t="s">
        <v>382</v>
      </c>
      <c r="G19" s="38" t="s">
        <v>382</v>
      </c>
      <c r="H19" s="38" t="s">
        <v>382</v>
      </c>
      <c r="I19" s="38" t="s">
        <v>383</v>
      </c>
      <c r="J19" s="38"/>
      <c r="K19" s="38"/>
      <c r="L19" s="38"/>
      <c r="M19" s="38"/>
      <c r="N19" s="38"/>
      <c r="O19" s="38"/>
      <c r="P19" s="38"/>
      <c r="Q19" s="38"/>
      <c r="R19" s="38"/>
      <c r="S19" s="11"/>
      <c r="T19" s="1"/>
    </row>
    <row r="20" spans="1:20" ht="30.65" customHeight="1" x14ac:dyDescent="0.35">
      <c r="A20" s="55" t="str">
        <f>'S4 Maquette'!B20</f>
        <v>Certification à la Data</v>
      </c>
      <c r="B20" s="41" t="str">
        <f>'S4 Maquette'!C20</f>
        <v>ECUE</v>
      </c>
      <c r="C20" s="40">
        <f>'S4 Maquette'!F20</f>
        <v>0</v>
      </c>
      <c r="D20" s="7">
        <v>0</v>
      </c>
      <c r="E20" s="7" t="s">
        <v>383</v>
      </c>
      <c r="F20" s="7" t="s">
        <v>383</v>
      </c>
      <c r="G20" s="38" t="s">
        <v>383</v>
      </c>
      <c r="H20" s="38" t="s">
        <v>383</v>
      </c>
      <c r="I20" s="38" t="s">
        <v>383</v>
      </c>
      <c r="J20" s="38"/>
      <c r="K20" s="38"/>
      <c r="L20" s="38"/>
      <c r="M20" s="38"/>
      <c r="N20" s="38"/>
      <c r="O20" s="38"/>
      <c r="P20" s="38"/>
      <c r="Q20" s="38"/>
      <c r="R20" s="38"/>
      <c r="S20" s="11"/>
      <c r="T20" s="1"/>
    </row>
    <row r="21" spans="1:20" ht="30.65" customHeight="1" x14ac:dyDescent="0.35">
      <c r="A21" s="55" t="str">
        <f>'S4 Maquette'!B21</f>
        <v>Mobilité</v>
      </c>
      <c r="B21" s="41" t="str">
        <f>'S4 Maquette'!C21</f>
        <v>ECUE</v>
      </c>
      <c r="C21" s="40">
        <f>'S4 Maquette'!F21</f>
        <v>0</v>
      </c>
      <c r="D21" s="7">
        <v>0</v>
      </c>
      <c r="E21" s="7" t="s">
        <v>383</v>
      </c>
      <c r="F21" s="7" t="s">
        <v>383</v>
      </c>
      <c r="G21" s="38" t="s">
        <v>383</v>
      </c>
      <c r="H21" s="38" t="s">
        <v>383</v>
      </c>
      <c r="I21" s="38" t="s">
        <v>383</v>
      </c>
      <c r="J21" s="38"/>
      <c r="K21" s="38"/>
      <c r="L21" s="38"/>
      <c r="M21" s="38"/>
      <c r="N21" s="38"/>
      <c r="O21" s="38"/>
      <c r="P21" s="38"/>
      <c r="Q21" s="38"/>
      <c r="R21" s="38"/>
      <c r="S21" s="11"/>
      <c r="T21" s="1"/>
    </row>
    <row r="22" spans="1:20" ht="30.65" customHeight="1" x14ac:dyDescent="0.35">
      <c r="A22" s="55" t="str">
        <f>'S4 Maquette'!B22</f>
        <v>Marketing personnel et marketing stratégique</v>
      </c>
      <c r="B22" s="41" t="str">
        <f>'S4 Maquette'!C22</f>
        <v>ECUE</v>
      </c>
      <c r="C22" s="40">
        <f>'S4 Maquette'!F22</f>
        <v>0</v>
      </c>
      <c r="D22" s="7">
        <v>1</v>
      </c>
      <c r="E22" s="7" t="s">
        <v>382</v>
      </c>
      <c r="F22" s="7" t="s">
        <v>383</v>
      </c>
      <c r="G22" s="38" t="s">
        <v>382</v>
      </c>
      <c r="H22" s="38" t="s">
        <v>383</v>
      </c>
      <c r="I22" s="38" t="s">
        <v>382</v>
      </c>
      <c r="J22" s="38"/>
      <c r="K22" s="38" t="s">
        <v>9</v>
      </c>
      <c r="L22" s="38"/>
      <c r="M22" s="38">
        <v>2</v>
      </c>
      <c r="N22" s="38"/>
      <c r="O22" s="38"/>
      <c r="P22" s="38"/>
      <c r="Q22" s="38"/>
      <c r="R22" s="38"/>
      <c r="S22" s="11"/>
      <c r="T22" s="1"/>
    </row>
    <row r="23" spans="1:20" ht="30.65" customHeight="1" x14ac:dyDescent="0.35">
      <c r="A23" s="55" t="str">
        <f>'S4 Maquette'!B23</f>
        <v>Gestion de projets : planification et mise en œuvre</v>
      </c>
      <c r="B23" s="41" t="str">
        <f>'S4 Maquette'!C23</f>
        <v>ECUE</v>
      </c>
      <c r="C23" s="40">
        <f>'S4 Maquette'!F23</f>
        <v>0</v>
      </c>
      <c r="D23" s="7">
        <v>1</v>
      </c>
      <c r="E23" s="7" t="s">
        <v>382</v>
      </c>
      <c r="F23" s="7" t="s">
        <v>383</v>
      </c>
      <c r="G23" s="38" t="s">
        <v>382</v>
      </c>
      <c r="H23" s="38" t="s">
        <v>383</v>
      </c>
      <c r="I23" s="38" t="s">
        <v>382</v>
      </c>
      <c r="J23" s="38"/>
      <c r="K23" s="38" t="s">
        <v>9</v>
      </c>
      <c r="L23" s="38"/>
      <c r="M23" s="38">
        <v>2</v>
      </c>
      <c r="N23" s="38"/>
      <c r="O23" s="38"/>
      <c r="P23" s="38"/>
      <c r="Q23" s="38"/>
      <c r="R23" s="38"/>
      <c r="S23" s="11"/>
      <c r="T23" s="1"/>
    </row>
    <row r="24" spans="1:20" ht="30.65" customHeight="1" x14ac:dyDescent="0.35">
      <c r="A24" s="55" t="str">
        <f>'S4 Maquette'!B24</f>
        <v>PPR - Mobiliser et produire des 
savoirs hautement spécialisés (IV)</v>
      </c>
      <c r="B24" s="41" t="str">
        <f>'S4 Maquette'!C24</f>
        <v>UE</v>
      </c>
      <c r="C24" s="40">
        <f>'S4 Maquette'!F24</f>
        <v>0</v>
      </c>
      <c r="D24" s="7"/>
      <c r="E24" s="7" t="s">
        <v>382</v>
      </c>
      <c r="F24" s="7" t="s">
        <v>382</v>
      </c>
      <c r="G24" s="38" t="s">
        <v>382</v>
      </c>
      <c r="H24" s="38" t="s">
        <v>382</v>
      </c>
      <c r="I24" s="38" t="s">
        <v>383</v>
      </c>
      <c r="J24" s="38"/>
      <c r="K24" s="38"/>
      <c r="L24" s="38"/>
      <c r="M24" s="38"/>
      <c r="N24" s="38"/>
      <c r="O24" s="38"/>
      <c r="P24" s="38"/>
      <c r="Q24" s="38"/>
      <c r="R24" s="38"/>
      <c r="S24" s="11"/>
      <c r="T24" s="1"/>
    </row>
    <row r="25" spans="1:20" ht="30.65" customHeight="1" x14ac:dyDescent="0.35">
      <c r="A25" s="55" t="str">
        <f>'S4 Maquette'!B25</f>
        <v>Evaluation alternance soutenance et mémoire</v>
      </c>
      <c r="B25" s="41" t="str">
        <f>'S4 Maquette'!C25</f>
        <v>ECUE</v>
      </c>
      <c r="C25" s="40">
        <f>'S4 Maquette'!F25</f>
        <v>0</v>
      </c>
      <c r="D25" s="7">
        <v>1</v>
      </c>
      <c r="E25" s="7" t="s">
        <v>382</v>
      </c>
      <c r="F25" s="7" t="s">
        <v>383</v>
      </c>
      <c r="G25" s="38" t="s">
        <v>382</v>
      </c>
      <c r="H25" s="38" t="s">
        <v>383</v>
      </c>
      <c r="I25" s="38" t="s">
        <v>382</v>
      </c>
      <c r="J25" s="38"/>
      <c r="K25" s="38" t="s">
        <v>9</v>
      </c>
      <c r="L25" s="38"/>
      <c r="M25" s="38">
        <v>2</v>
      </c>
      <c r="N25" s="38"/>
      <c r="O25" s="38"/>
      <c r="P25" s="38"/>
      <c r="Q25" s="38"/>
      <c r="R25" s="38"/>
      <c r="S25" s="11"/>
      <c r="T25" s="1"/>
    </row>
    <row r="26" spans="1:20" ht="30.65" customHeight="1" x14ac:dyDescent="0.35">
      <c r="A26" s="55" t="str">
        <f>'S4 Maquette'!B26</f>
        <v>Entrainement DSCG UE1 &amp; UE4</v>
      </c>
      <c r="B26" s="41" t="str">
        <f>'S4 Maquette'!C26</f>
        <v>ECUE</v>
      </c>
      <c r="C26" s="40">
        <f>'S4 Maquette'!F26</f>
        <v>0</v>
      </c>
      <c r="D26" s="7">
        <v>1</v>
      </c>
      <c r="E26" s="7" t="s">
        <v>382</v>
      </c>
      <c r="F26" s="7" t="s">
        <v>383</v>
      </c>
      <c r="G26" s="38" t="s">
        <v>382</v>
      </c>
      <c r="H26" s="38" t="s">
        <v>383</v>
      </c>
      <c r="I26" s="38" t="s">
        <v>382</v>
      </c>
      <c r="J26" s="38"/>
      <c r="K26" s="38" t="s">
        <v>9</v>
      </c>
      <c r="L26" s="38"/>
      <c r="M26" s="38">
        <v>2</v>
      </c>
      <c r="N26" s="38"/>
      <c r="O26" s="38"/>
      <c r="P26" s="38"/>
      <c r="Q26" s="38"/>
      <c r="R26" s="38"/>
      <c r="S26" s="11"/>
      <c r="T26" s="1"/>
    </row>
    <row r="27" spans="1:20" ht="30.65" customHeight="1" x14ac:dyDescent="0.35">
      <c r="A27" s="55" t="str">
        <f>'S4 Maquette'!B27</f>
        <v>Socialisation professionnelle IV</v>
      </c>
      <c r="B27" s="41" t="str">
        <f>'S4 Maquette'!C27</f>
        <v>ECUE</v>
      </c>
      <c r="C27" s="40">
        <f>'S4 Maquette'!F27</f>
        <v>0</v>
      </c>
      <c r="D27" s="7">
        <v>0</v>
      </c>
      <c r="E27" s="7" t="s">
        <v>383</v>
      </c>
      <c r="F27" s="7" t="s">
        <v>383</v>
      </c>
      <c r="G27" s="38" t="s">
        <v>383</v>
      </c>
      <c r="H27" s="38" t="s">
        <v>383</v>
      </c>
      <c r="I27" s="38" t="s">
        <v>383</v>
      </c>
      <c r="J27" s="38"/>
      <c r="K27" s="38"/>
      <c r="L27" s="38"/>
      <c r="M27" s="38"/>
      <c r="N27" s="38"/>
      <c r="O27" s="38"/>
      <c r="P27" s="38"/>
      <c r="Q27" s="38"/>
      <c r="R27" s="38"/>
      <c r="S27" s="11"/>
      <c r="T27" s="1"/>
    </row>
    <row r="28" spans="1:20" ht="30.65" customHeight="1" x14ac:dyDescent="0.35">
      <c r="A28" s="55" t="str">
        <f>'S4 Maquette'!B28</f>
        <v>Maîtriser la langue anglaise</v>
      </c>
      <c r="B28" s="41" t="str">
        <f>'S4 Maquette'!C28</f>
        <v>UE</v>
      </c>
      <c r="C28" s="40">
        <f>'S4 Maquette'!F28</f>
        <v>0</v>
      </c>
      <c r="D28" s="7"/>
      <c r="E28" s="7" t="s">
        <v>382</v>
      </c>
      <c r="F28" s="7" t="s">
        <v>382</v>
      </c>
      <c r="G28" s="38" t="s">
        <v>382</v>
      </c>
      <c r="H28" s="38" t="s">
        <v>382</v>
      </c>
      <c r="I28" s="38" t="s">
        <v>383</v>
      </c>
      <c r="J28" s="38"/>
      <c r="K28" s="38"/>
      <c r="L28" s="38"/>
      <c r="M28" s="38"/>
      <c r="N28" s="38"/>
      <c r="O28" s="38"/>
      <c r="P28" s="38"/>
      <c r="Q28" s="38"/>
      <c r="R28" s="38"/>
      <c r="S28" s="11"/>
      <c r="T28" s="1"/>
    </row>
    <row r="29" spans="1:20" ht="30.65" customHeight="1" x14ac:dyDescent="0.35">
      <c r="A29" s="55" t="str">
        <f>'S4 Maquette'!B29</f>
        <v>English for finance (Global Exam)</v>
      </c>
      <c r="B29" s="41" t="str">
        <f>'S4 Maquette'!C29</f>
        <v>ECUE</v>
      </c>
      <c r="C29" s="40">
        <f>'S4 Maquette'!F29</f>
        <v>0</v>
      </c>
      <c r="D29" s="7">
        <v>2</v>
      </c>
      <c r="E29" s="7" t="s">
        <v>382</v>
      </c>
      <c r="F29" s="7" t="s">
        <v>383</v>
      </c>
      <c r="G29" s="38" t="s">
        <v>382</v>
      </c>
      <c r="H29" s="38" t="s">
        <v>383</v>
      </c>
      <c r="I29" s="38" t="s">
        <v>382</v>
      </c>
      <c r="J29" s="38"/>
      <c r="K29" s="38" t="s">
        <v>9</v>
      </c>
      <c r="L29" s="38"/>
      <c r="M29" s="38">
        <v>2</v>
      </c>
      <c r="N29" s="38"/>
      <c r="O29" s="38"/>
      <c r="P29" s="38"/>
      <c r="Q29" s="38"/>
      <c r="R29" s="38"/>
      <c r="S29" s="11"/>
      <c r="T29" s="1"/>
    </row>
    <row r="30" spans="1:20" ht="30.65" customHeight="1" x14ac:dyDescent="0.35">
      <c r="A30" s="55" t="str">
        <f>'S4 Maquette'!B30</f>
        <v>Oral Examination</v>
      </c>
      <c r="B30" s="41" t="str">
        <f>'S4 Maquette'!C30</f>
        <v>ECUE</v>
      </c>
      <c r="C30" s="40">
        <f>'S4 Maquette'!F30</f>
        <v>0</v>
      </c>
      <c r="D30" s="7">
        <v>1</v>
      </c>
      <c r="E30" s="7" t="s">
        <v>382</v>
      </c>
      <c r="F30" s="7" t="s">
        <v>383</v>
      </c>
      <c r="G30" s="38" t="s">
        <v>382</v>
      </c>
      <c r="H30" s="38" t="s">
        <v>383</v>
      </c>
      <c r="I30" s="38" t="s">
        <v>382</v>
      </c>
      <c r="J30" s="38"/>
      <c r="K30" s="38" t="s">
        <v>9</v>
      </c>
      <c r="L30" s="38"/>
      <c r="M30" s="38">
        <v>2</v>
      </c>
      <c r="N30" s="38"/>
      <c r="O30" s="38"/>
      <c r="P30" s="38"/>
      <c r="Q30" s="38"/>
      <c r="R30" s="38"/>
      <c r="S30" s="11"/>
      <c r="T30" s="1"/>
    </row>
    <row r="31" spans="1:20" ht="30.65" customHeight="1" x14ac:dyDescent="0.35">
      <c r="A31" s="55">
        <f>'S4 Maquette'!B31</f>
        <v>0</v>
      </c>
      <c r="B31" s="41">
        <f>'S4 Maquette'!C31</f>
        <v>0</v>
      </c>
      <c r="C31" s="40">
        <f>'S4 Maquette'!F31</f>
        <v>0</v>
      </c>
      <c r="D31" s="7"/>
      <c r="E31" s="7"/>
      <c r="F31" s="7"/>
      <c r="G31" s="38"/>
      <c r="H31" s="38"/>
      <c r="I31" s="38"/>
      <c r="J31" s="38"/>
      <c r="K31" s="38"/>
      <c r="L31" s="38"/>
      <c r="M31" s="38"/>
      <c r="N31" s="38"/>
      <c r="O31" s="38"/>
      <c r="P31" s="38"/>
      <c r="Q31" s="38"/>
      <c r="R31" s="38"/>
      <c r="S31" s="11"/>
      <c r="T31" s="1"/>
    </row>
    <row r="32" spans="1:20" ht="30.65" customHeight="1" x14ac:dyDescent="0.35">
      <c r="A32" s="55" t="str">
        <f>'S4 Maquette'!B32</f>
        <v>BONUS IV (facultatif : max 0,25 points sur moyenne S4)</v>
      </c>
      <c r="B32" s="41">
        <f>'S4 Maquette'!C32</f>
        <v>0</v>
      </c>
      <c r="C32" s="40">
        <f>'S4 Maquette'!F32</f>
        <v>0</v>
      </c>
      <c r="D32" s="7"/>
      <c r="E32" s="7"/>
      <c r="F32" s="7"/>
      <c r="G32" s="38"/>
      <c r="H32" s="38"/>
      <c r="I32" s="38"/>
      <c r="J32" s="38"/>
      <c r="K32" s="38"/>
      <c r="L32" s="38"/>
      <c r="M32" s="38"/>
      <c r="N32" s="38"/>
      <c r="O32" s="38"/>
      <c r="P32" s="38"/>
      <c r="Q32" s="38"/>
      <c r="R32" s="38"/>
      <c r="S32" s="11"/>
      <c r="T32" s="1"/>
    </row>
    <row r="33" spans="1:20" ht="30.65" customHeight="1" x14ac:dyDescent="0.35">
      <c r="A33" s="55" t="str">
        <f>'S4 Maquette'!B33</f>
        <v>Sport</v>
      </c>
      <c r="B33" s="41">
        <f>'S4 Maquette'!C33</f>
        <v>0</v>
      </c>
      <c r="C33" s="40">
        <f>'S4 Maquette'!F33</f>
        <v>0</v>
      </c>
      <c r="D33" s="7"/>
      <c r="E33" s="7"/>
      <c r="F33" s="7"/>
      <c r="G33" s="38"/>
      <c r="H33" s="38"/>
      <c r="I33" s="38"/>
      <c r="J33" s="38"/>
      <c r="K33" s="38"/>
      <c r="L33" s="38"/>
      <c r="M33" s="38"/>
      <c r="N33" s="38"/>
      <c r="O33" s="38"/>
      <c r="P33" s="38"/>
      <c r="Q33" s="38"/>
      <c r="R33" s="38"/>
      <c r="S33" s="11"/>
      <c r="T33" s="1"/>
    </row>
    <row r="34" spans="1:20" ht="30.65" customHeight="1" x14ac:dyDescent="0.35">
      <c r="A34" s="55" t="str">
        <f>'S4 Maquette'!B34</f>
        <v>Engagement étudiant</v>
      </c>
      <c r="B34" s="41">
        <f>'S4 Maquette'!C34</f>
        <v>0</v>
      </c>
      <c r="C34" s="40">
        <f>'S4 Maquette'!F34</f>
        <v>0</v>
      </c>
      <c r="D34" s="7"/>
      <c r="E34" s="7"/>
      <c r="F34" s="7"/>
      <c r="G34" s="38"/>
      <c r="H34" s="38"/>
      <c r="I34" s="38"/>
      <c r="J34" s="38"/>
      <c r="K34" s="38"/>
      <c r="L34" s="38"/>
      <c r="M34" s="38"/>
      <c r="N34" s="38"/>
      <c r="O34" s="38"/>
      <c r="P34" s="38"/>
      <c r="Q34" s="38"/>
      <c r="R34" s="38"/>
      <c r="S34" s="11"/>
      <c r="T34" s="1"/>
    </row>
    <row r="35" spans="1:20" ht="30.65" customHeight="1" x14ac:dyDescent="0.35">
      <c r="A35" s="55" t="str">
        <f>'S4 Maquette'!B35</f>
        <v>Entreprenariat</v>
      </c>
      <c r="B35" s="41">
        <f>'S4 Maquette'!C35</f>
        <v>0</v>
      </c>
      <c r="C35" s="40">
        <f>'S4 Maquette'!F35</f>
        <v>0</v>
      </c>
      <c r="D35" s="7"/>
      <c r="E35" s="7"/>
      <c r="F35" s="7"/>
      <c r="G35" s="38"/>
      <c r="H35" s="38"/>
      <c r="I35" s="38"/>
      <c r="J35" s="38"/>
      <c r="K35" s="38"/>
      <c r="L35" s="38"/>
      <c r="M35" s="38"/>
      <c r="N35" s="38"/>
      <c r="O35" s="38"/>
      <c r="P35" s="38"/>
      <c r="Q35" s="38"/>
      <c r="R35" s="38"/>
      <c r="S35" s="11"/>
      <c r="T35" s="1"/>
    </row>
    <row r="36" spans="1:20" ht="30.65" customHeight="1" x14ac:dyDescent="0.35">
      <c r="A36" s="55" t="str">
        <f>'S4 Maquette'!B36</f>
        <v>Culture</v>
      </c>
      <c r="B36" s="41">
        <f>'S4 Maquette'!C36</f>
        <v>0</v>
      </c>
      <c r="C36" s="40">
        <f>'S4 Maquette'!F36</f>
        <v>0</v>
      </c>
      <c r="D36" s="7"/>
      <c r="E36" s="7"/>
      <c r="F36" s="7"/>
      <c r="G36" s="38"/>
      <c r="H36" s="38"/>
      <c r="I36" s="38"/>
      <c r="J36" s="38"/>
      <c r="K36" s="38"/>
      <c r="L36" s="38"/>
      <c r="M36" s="38"/>
      <c r="N36" s="38"/>
      <c r="O36" s="38"/>
      <c r="P36" s="38"/>
      <c r="Q36" s="38"/>
      <c r="R36" s="38"/>
      <c r="S36" s="11"/>
      <c r="T36" s="1"/>
    </row>
    <row r="37" spans="1:20" ht="30.65" customHeight="1" x14ac:dyDescent="0.35">
      <c r="A37" s="55" t="str">
        <f>'S4 Maquette'!B37</f>
        <v>Langues IV</v>
      </c>
      <c r="B37" s="41">
        <f>'S4 Maquette'!C37</f>
        <v>0</v>
      </c>
      <c r="C37" s="40">
        <f>'S4 Maquette'!F37</f>
        <v>0</v>
      </c>
      <c r="D37" s="7"/>
      <c r="E37" s="7"/>
      <c r="F37" s="7"/>
      <c r="G37" s="38"/>
      <c r="H37" s="38"/>
      <c r="I37" s="38"/>
      <c r="J37" s="38"/>
      <c r="K37" s="38"/>
      <c r="L37" s="38"/>
      <c r="M37" s="38"/>
      <c r="N37" s="38"/>
      <c r="O37" s="38"/>
      <c r="P37" s="38"/>
      <c r="Q37" s="38"/>
      <c r="R37" s="38"/>
      <c r="S37" s="11"/>
      <c r="T37" s="1"/>
    </row>
    <row r="38" spans="1:20" ht="30.65" customHeight="1" x14ac:dyDescent="0.35">
      <c r="A38" s="55" t="str">
        <f>'S4 Maquette'!B38</f>
        <v>IAE Engagement vie étudiante IV</v>
      </c>
      <c r="B38" s="41">
        <f>'S4 Maquette'!C38</f>
        <v>0</v>
      </c>
      <c r="C38" s="40">
        <f>'S4 Maquette'!F38</f>
        <v>0</v>
      </c>
      <c r="D38" s="7"/>
      <c r="E38" s="7"/>
      <c r="F38" s="7"/>
      <c r="G38" s="38"/>
      <c r="H38" s="38"/>
      <c r="I38" s="38"/>
      <c r="J38" s="39"/>
      <c r="K38" s="39"/>
      <c r="L38" s="39"/>
      <c r="M38" s="39"/>
      <c r="N38" s="39"/>
      <c r="O38" s="39"/>
      <c r="P38" s="39"/>
      <c r="Q38" s="39"/>
      <c r="R38" s="39"/>
      <c r="S38" s="11"/>
      <c r="T38" s="1"/>
    </row>
    <row r="39" spans="1:20" ht="30.65" customHeight="1" x14ac:dyDescent="0.35">
      <c r="A39" s="55" t="str">
        <f>'S4 Maquette'!B39</f>
        <v>IAE Engagement Responsable</v>
      </c>
      <c r="B39" s="41">
        <f>'S4 Maquette'!C39</f>
        <v>0</v>
      </c>
      <c r="C39" s="40">
        <f>'S4 Maquette'!F39</f>
        <v>0</v>
      </c>
      <c r="D39" s="7"/>
      <c r="E39" s="7"/>
      <c r="F39" s="7"/>
      <c r="G39" s="38"/>
      <c r="H39" s="38"/>
      <c r="I39" s="38"/>
      <c r="J39" s="39"/>
      <c r="K39" s="39"/>
      <c r="L39" s="39"/>
      <c r="M39" s="39"/>
      <c r="N39" s="39"/>
      <c r="O39" s="39"/>
      <c r="P39" s="39"/>
      <c r="Q39" s="39"/>
      <c r="R39" s="39"/>
      <c r="S39" s="11"/>
      <c r="T39" s="1"/>
    </row>
    <row r="40" spans="1:20" ht="30.65" customHeight="1" x14ac:dyDescent="0.35">
      <c r="A40" s="55">
        <f>'S4 Maquette'!B40</f>
        <v>0</v>
      </c>
      <c r="B40" s="41">
        <f>'S4 Maquette'!C40</f>
        <v>0</v>
      </c>
      <c r="C40" s="40">
        <f>'S4 Maquette'!F40</f>
        <v>0</v>
      </c>
      <c r="D40" s="7"/>
      <c r="E40" s="7"/>
      <c r="F40" s="7"/>
      <c r="G40" s="38"/>
      <c r="H40" s="38"/>
      <c r="I40" s="38"/>
      <c r="J40" s="39"/>
      <c r="K40" s="39"/>
      <c r="L40" s="39"/>
      <c r="M40" s="39"/>
      <c r="N40" s="39"/>
      <c r="O40" s="39"/>
      <c r="P40" s="39"/>
      <c r="Q40" s="39"/>
      <c r="R40" s="39"/>
      <c r="S40" s="11"/>
      <c r="T40" s="1"/>
    </row>
    <row r="41" spans="1:20" ht="30.65" customHeight="1" x14ac:dyDescent="0.35">
      <c r="A41" s="55">
        <f>'S4 Maquette'!B41</f>
        <v>0</v>
      </c>
      <c r="B41" s="41">
        <f>'S4 Maquette'!C41</f>
        <v>0</v>
      </c>
      <c r="C41" s="40">
        <f>'S4 Maquette'!F41</f>
        <v>0</v>
      </c>
      <c r="D41" s="7"/>
      <c r="E41" s="7"/>
      <c r="F41" s="7"/>
      <c r="G41" s="38"/>
      <c r="H41" s="38"/>
      <c r="I41" s="38"/>
      <c r="J41" s="39"/>
      <c r="K41" s="39"/>
      <c r="L41" s="39"/>
      <c r="M41" s="39"/>
      <c r="N41" s="39"/>
      <c r="O41" s="39"/>
      <c r="P41" s="39"/>
      <c r="Q41" s="39"/>
      <c r="R41" s="39"/>
      <c r="S41" s="11"/>
      <c r="T41" s="1"/>
    </row>
    <row r="42" spans="1:20" ht="30.65" customHeight="1" x14ac:dyDescent="0.35">
      <c r="A42" s="55">
        <f>'S4 Maquette'!B42</f>
        <v>0</v>
      </c>
      <c r="B42" s="41">
        <f>'S4 Maquette'!C42</f>
        <v>0</v>
      </c>
      <c r="C42" s="40">
        <f>'S4 Maquette'!F42</f>
        <v>0</v>
      </c>
      <c r="D42" s="7"/>
      <c r="E42" s="7"/>
      <c r="F42" s="7"/>
      <c r="G42" s="38"/>
      <c r="H42" s="38"/>
      <c r="I42" s="38"/>
      <c r="J42" s="39"/>
      <c r="K42" s="39"/>
      <c r="L42" s="39"/>
      <c r="M42" s="39"/>
      <c r="N42" s="39"/>
      <c r="O42" s="39"/>
      <c r="P42" s="39"/>
      <c r="Q42" s="39"/>
      <c r="R42" s="39"/>
      <c r="S42" s="11"/>
      <c r="T42" s="1"/>
    </row>
  </sheetData>
  <sheetProtection algorithmName="SHA-512" hashValue="sl+APnvt3keqQcCpX/TJZeBJ7Q+tEWBSyh5BKoYnGbfUL1/6RvX770TKN5FAE2+Ph9Nx8c0jSM27ltAQ1hVJeg==" saltValue="ZKo3XicBDpbHbFjPZtoVvA=="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43:A741">
    <cfRule type="expression" dxfId="18" priority="7">
      <formula>$C1="Parcours Pédagogique"</formula>
    </cfRule>
    <cfRule type="expression" dxfId="17" priority="8">
      <formula>$C1="BLOC"</formula>
    </cfRule>
    <cfRule type="expression" dxfId="16" priority="9">
      <formula>$C1="OPTION"</formula>
    </cfRule>
  </conditionalFormatting>
  <conditionalFormatting sqref="T18 A18:S42">
    <cfRule type="expression" dxfId="15" priority="16">
      <formula>$C18="Modification MCC"</formula>
    </cfRule>
  </conditionalFormatting>
  <conditionalFormatting sqref="B1:S9 B10:E10 J10:S11 B11:D11 B12:M12 P12 B13:H13 K13:L13 B14:G14 K14:N14 P14:S17 B15:H15 K15:M16 B16:G16 B17:M17 B43:S741">
    <cfRule type="expression" dxfId="14" priority="13">
      <formula>$D1="Modification"</formula>
    </cfRule>
    <cfRule type="expression" dxfId="13" priority="14">
      <formula>$D1="Création"</formula>
    </cfRule>
    <cfRule type="expression" dxfId="12" priority="15">
      <formula>$D1="Fermeture"</formula>
    </cfRule>
  </conditionalFormatting>
  <conditionalFormatting sqref="B1:S9 J10:S11 B12:M12 K14:N14 K15:M16 B17:M17 B43:S741 P14:S17 B10:E10 B11:D11 P12 B13:H13 K13:L13 B14:G14 B15:H15 B16:G16">
    <cfRule type="expression" dxfId="11" priority="12">
      <formula>$D1="Modification MCC"</formula>
    </cfRule>
  </conditionalFormatting>
  <conditionalFormatting sqref="J1:J741">
    <cfRule type="expression" dxfId="10" priority="4">
      <formula>$I1="NON"</formula>
    </cfRule>
  </conditionalFormatting>
  <conditionalFormatting sqref="L18:L42">
    <cfRule type="expression" dxfId="9" priority="10">
      <formula>$K18="CT (Contrôle terminal)"</formula>
    </cfRule>
    <cfRule type="expression" dxfId="8" priority="11">
      <formula>$K18="CCI (CC Intégral)"</formula>
    </cfRule>
  </conditionalFormatting>
  <conditionalFormatting sqref="M1:M741">
    <cfRule type="expression" dxfId="7" priority="6">
      <formula>$K1="CT (Contrôle terminal)"</formula>
    </cfRule>
  </conditionalFormatting>
  <conditionalFormatting sqref="N1:O741">
    <cfRule type="expression" dxfId="6" priority="3">
      <formula>$K1="CCI (CC Intégral)"</formula>
    </cfRule>
  </conditionalFormatting>
  <conditionalFormatting sqref="P19:S42">
    <cfRule type="expression" dxfId="5" priority="5">
      <formula>$H$15="Session Unique"</formula>
    </cfRule>
  </conditionalFormatting>
  <conditionalFormatting sqref="Q1:R741">
    <cfRule type="expression" dxfId="4" priority="1">
      <formula>$P1="Autres"</formula>
    </cfRule>
  </conditionalFormatting>
  <conditionalFormatting sqref="T18 S1:S741">
    <cfRule type="expression" dxfId="3" priority="2">
      <formula>$P1="CT (Contrôle terminal)"</formula>
    </cfRule>
  </conditionalFormatting>
  <conditionalFormatting sqref="T18 A18:S42">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Q19:Q42 N19:N42" xr:uid="{4F8369F5-231D-448F-82E8-D627EFAFA84C}">
      <formula1>List_Controle</formula1>
    </dataValidation>
    <dataValidation type="list" allowBlank="1" showInputMessage="1" showErrorMessage="1" sqref="K19:K42" xr:uid="{83A8C369-1B13-40A2-A7D8-4888A560BD74}">
      <formula1>List_Controle2</formula1>
    </dataValidation>
    <dataValidation type="list" allowBlank="1" showInputMessage="1" showErrorMessage="1" sqref="C19:C42" xr:uid="{E1AB9BCA-AB5C-4905-BC90-F1724E76E55A}">
      <formula1>"Modification MCC"</formula1>
    </dataValidation>
    <dataValidation type="list" allowBlank="1" showInputMessage="1" showErrorMessage="1" sqref="D1:D6" xr:uid="{C32B9455-C289-4EA6-AB3E-8DFDAEC4B543}">
      <formula1>"Obligatoire, Facultatif, Complémentaire"</formula1>
    </dataValidation>
    <dataValidation type="list" allowBlank="1" showInputMessage="1" showErrorMessage="1" sqref="P19:P42" xr:uid="{05C6258F-CFE4-41B3-B7B6-5B6A6AC3B264}">
      <formula1>"CT (Contrôle terminal), Autres"</formula1>
    </dataValidation>
    <dataValidation type="list" allowBlank="1" showInputMessage="1" showErrorMessage="1" sqref="E19:I42" xr:uid="{EF09FB61-67E4-4F1F-96CE-D8531DDDEE39}">
      <formula1>"OUI, NON"</formula1>
    </dataValidation>
  </dataValidations>
  <pageMargins left="0.7" right="0.7" top="0.75" bottom="0.75" header="0.3" footer="0.3"/>
  <pageSetup paperSize="9" scale="1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ColWidth="11.453125" defaultRowHeight="14.5" x14ac:dyDescent="0.35"/>
  <sheetData>
    <row r="1" spans="1:30" x14ac:dyDescent="0.35">
      <c r="A1" s="92" t="s">
        <v>234</v>
      </c>
      <c r="B1" s="92"/>
      <c r="C1" s="92"/>
      <c r="D1" s="92"/>
      <c r="E1" s="92"/>
      <c r="F1" s="92"/>
      <c r="G1" s="92"/>
      <c r="H1" s="92"/>
      <c r="I1" s="92"/>
      <c r="J1" s="92"/>
      <c r="K1" s="92"/>
      <c r="L1" s="92"/>
      <c r="AA1" s="93" t="s">
        <v>235</v>
      </c>
      <c r="AB1" s="93"/>
      <c r="AC1" s="93"/>
      <c r="AD1" s="93"/>
    </row>
    <row r="2" spans="1:30" x14ac:dyDescent="0.35">
      <c r="A2" s="92"/>
      <c r="B2" s="92"/>
      <c r="C2" s="92"/>
      <c r="D2" s="92"/>
      <c r="E2" s="92"/>
      <c r="F2" s="92"/>
      <c r="G2" s="92"/>
      <c r="H2" s="92"/>
      <c r="I2" s="92"/>
      <c r="J2" s="92"/>
      <c r="K2" s="92"/>
      <c r="L2" s="92"/>
      <c r="AA2" s="93"/>
      <c r="AB2" s="93"/>
      <c r="AC2" s="93"/>
      <c r="AD2" s="93"/>
    </row>
    <row r="3" spans="1:30" x14ac:dyDescent="0.35">
      <c r="A3" s="93" t="s">
        <v>236</v>
      </c>
      <c r="B3" s="93"/>
      <c r="C3" s="93"/>
      <c r="D3" s="93" t="s">
        <v>237</v>
      </c>
      <c r="E3" s="93"/>
      <c r="F3" s="93"/>
      <c r="G3" s="93" t="s">
        <v>238</v>
      </c>
      <c r="H3" s="93"/>
      <c r="I3" s="93"/>
      <c r="J3" s="93" t="s">
        <v>239</v>
      </c>
      <c r="K3" s="93"/>
      <c r="L3" s="93"/>
      <c r="AA3" s="9" t="s">
        <v>236</v>
      </c>
      <c r="AB3" s="9" t="s">
        <v>237</v>
      </c>
      <c r="AC3" s="9" t="s">
        <v>238</v>
      </c>
      <c r="AD3" s="9" t="s">
        <v>239</v>
      </c>
    </row>
    <row r="4" spans="1:30" x14ac:dyDescent="0.35">
      <c r="A4" s="9" t="s">
        <v>235</v>
      </c>
      <c r="B4" s="9" t="s">
        <v>240</v>
      </c>
      <c r="C4" s="9" t="s">
        <v>241</v>
      </c>
      <c r="D4" s="31" t="s">
        <v>235</v>
      </c>
      <c r="E4" s="31" t="s">
        <v>240</v>
      </c>
      <c r="F4" s="31" t="s">
        <v>241</v>
      </c>
      <c r="G4" s="31" t="s">
        <v>235</v>
      </c>
      <c r="H4" s="31" t="s">
        <v>240</v>
      </c>
      <c r="I4" s="31" t="s">
        <v>241</v>
      </c>
      <c r="J4" s="31" t="s">
        <v>235</v>
      </c>
      <c r="K4" s="31" t="s">
        <v>240</v>
      </c>
      <c r="L4" s="31" t="s">
        <v>241</v>
      </c>
      <c r="AA4" s="9">
        <f>'S1 Maquette'!I19*1.5</f>
        <v>0</v>
      </c>
      <c r="AB4" s="9">
        <f>'S2 Maquette'!I19*1.5</f>
        <v>0</v>
      </c>
      <c r="AC4" s="9">
        <f>'S3 Maquette'!I19*1.5</f>
        <v>0</v>
      </c>
      <c r="AD4" s="9">
        <f>'S4 Maquette'!I19*1.5</f>
        <v>0</v>
      </c>
    </row>
    <row r="5" spans="1:30" x14ac:dyDescent="0.35">
      <c r="A5" s="9" t="e">
        <f>SUM(AA4:AA291)</f>
        <v>#REF!</v>
      </c>
      <c r="B5" s="9">
        <f>SUM('S1 Maquette'!J19:J46)</f>
        <v>0</v>
      </c>
      <c r="C5" s="9">
        <f>SUM('S1 Maquette'!K19:K46)</f>
        <v>0</v>
      </c>
      <c r="D5" s="9" t="e">
        <f>SUM(AB4:AB291)</f>
        <v>#REF!</v>
      </c>
      <c r="E5" s="9">
        <f>SUM('S2 Maquette'!J19:J46)</f>
        <v>0</v>
      </c>
      <c r="F5" s="9">
        <f>SUM('S2 Maquette'!K19:K46)</f>
        <v>0</v>
      </c>
      <c r="G5" s="9" t="e">
        <f>SUM(AC4:AC291)</f>
        <v>#REF!</v>
      </c>
      <c r="H5" s="9">
        <f>SUM('S3 Maquette'!J19:J47)</f>
        <v>0</v>
      </c>
      <c r="I5" s="9">
        <f>SUM('S3 Maquette'!K19:K47)</f>
        <v>0</v>
      </c>
      <c r="J5" s="9" t="e">
        <f>SUM(AD4:AD291)</f>
        <v>#REF!</v>
      </c>
      <c r="K5" s="9">
        <f>SUM('S4 Maquette'!J19:J42)</f>
        <v>30</v>
      </c>
      <c r="L5" s="9">
        <f>SUM('S4 Maquette'!K19:K42)</f>
        <v>0</v>
      </c>
      <c r="AA5" s="9">
        <f>'S1 Maquette'!I20*1.5</f>
        <v>30</v>
      </c>
      <c r="AB5" s="9">
        <f>'S2 Maquette'!I20*1.5</f>
        <v>30</v>
      </c>
      <c r="AC5" s="9">
        <f>'S3 Maquette'!I20*1.5</f>
        <v>22.5</v>
      </c>
      <c r="AD5" s="9">
        <f>'S4 Maquette'!I20*1.5</f>
        <v>30</v>
      </c>
    </row>
    <row r="6" spans="1:30" x14ac:dyDescent="0.35">
      <c r="A6" s="93" t="s">
        <v>242</v>
      </c>
      <c r="B6" s="93"/>
      <c r="C6" s="93"/>
      <c r="D6" s="93" t="s">
        <v>242</v>
      </c>
      <c r="E6" s="93"/>
      <c r="F6" s="93"/>
      <c r="G6" s="93" t="s">
        <v>242</v>
      </c>
      <c r="H6" s="93"/>
      <c r="I6" s="93"/>
      <c r="J6" s="93" t="s">
        <v>242</v>
      </c>
      <c r="K6" s="93"/>
      <c r="L6" s="93"/>
      <c r="AA6" s="9">
        <f>'S1 Maquette'!I21*1.5</f>
        <v>37.5</v>
      </c>
      <c r="AB6" s="9">
        <f>'S2 Maquette'!I21*1.5</f>
        <v>45</v>
      </c>
      <c r="AC6" s="9">
        <f>'S3 Maquette'!I21*1.5</f>
        <v>30</v>
      </c>
      <c r="AD6" s="9">
        <f>'S4 Maquette'!I21*1.5</f>
        <v>0</v>
      </c>
    </row>
    <row r="7" spans="1:30" x14ac:dyDescent="0.35">
      <c r="A7" s="93" t="e">
        <f>SUM(A5,B5,C5)</f>
        <v>#REF!</v>
      </c>
      <c r="B7" s="93"/>
      <c r="C7" s="93"/>
      <c r="D7" s="93" t="e">
        <f>SUM(D5,E5,F5)</f>
        <v>#REF!</v>
      </c>
      <c r="E7" s="93"/>
      <c r="F7" s="93"/>
      <c r="G7" s="93" t="e">
        <f>SUM(G5,H5,I5)</f>
        <v>#REF!</v>
      </c>
      <c r="H7" s="93"/>
      <c r="I7" s="93"/>
      <c r="J7" s="93" t="e">
        <f>SUM(J5,K5,L5)</f>
        <v>#REF!</v>
      </c>
      <c r="K7" s="93"/>
      <c r="L7" s="93"/>
      <c r="AA7" s="9">
        <f>'S1 Maquette'!I22*1.5</f>
        <v>37.5</v>
      </c>
      <c r="AB7" s="9">
        <f>'S2 Maquette'!I22*1.5</f>
        <v>30</v>
      </c>
      <c r="AC7" s="9">
        <f>'S3 Maquette'!I22*1.5</f>
        <v>0</v>
      </c>
      <c r="AD7" s="9">
        <f>'S4 Maquette'!I22*1.5</f>
        <v>30</v>
      </c>
    </row>
    <row r="8" spans="1:30" x14ac:dyDescent="0.35">
      <c r="A8" s="94" t="s">
        <v>242</v>
      </c>
      <c r="B8" s="95"/>
      <c r="C8" s="95"/>
      <c r="D8" s="95"/>
      <c r="E8" s="95"/>
      <c r="F8" s="96"/>
      <c r="G8" s="94" t="s">
        <v>242</v>
      </c>
      <c r="H8" s="95"/>
      <c r="I8" s="95"/>
      <c r="J8" s="95"/>
      <c r="K8" s="95"/>
      <c r="L8" s="96"/>
      <c r="AA8" s="9">
        <f>'S1 Maquette'!I23*1.5</f>
        <v>0</v>
      </c>
      <c r="AB8" s="9">
        <f>'S2 Maquette'!I23*1.5</f>
        <v>0</v>
      </c>
      <c r="AC8" s="9">
        <f>'S3 Maquette'!I23*1.5</f>
        <v>30</v>
      </c>
      <c r="AD8" s="9">
        <f>'S4 Maquette'!I23*1.5</f>
        <v>22.5</v>
      </c>
    </row>
    <row r="9" spans="1:30" x14ac:dyDescent="0.35">
      <c r="A9" s="97"/>
      <c r="B9" s="98"/>
      <c r="C9" s="98"/>
      <c r="D9" s="98"/>
      <c r="E9" s="98"/>
      <c r="F9" s="99"/>
      <c r="G9" s="97"/>
      <c r="H9" s="98"/>
      <c r="I9" s="98"/>
      <c r="J9" s="98"/>
      <c r="K9" s="98"/>
      <c r="L9" s="99"/>
      <c r="AA9" s="9">
        <f>'S1 Maquette'!I24*1.5</f>
        <v>30</v>
      </c>
      <c r="AB9" s="9">
        <f>'S2 Maquette'!I24*1.5</f>
        <v>30</v>
      </c>
      <c r="AC9" s="9">
        <f>'S3 Maquette'!I24*1.5</f>
        <v>45</v>
      </c>
      <c r="AD9" s="9">
        <f>'S4 Maquette'!I24*1.5</f>
        <v>0</v>
      </c>
    </row>
    <row r="10" spans="1:30" x14ac:dyDescent="0.35">
      <c r="A10" s="94" t="e">
        <f>SUM(A7,D7)</f>
        <v>#REF!</v>
      </c>
      <c r="B10" s="95"/>
      <c r="C10" s="95"/>
      <c r="D10" s="95"/>
      <c r="E10" s="95"/>
      <c r="F10" s="96"/>
      <c r="G10" s="94" t="e">
        <f>SUM(G7,J7)</f>
        <v>#REF!</v>
      </c>
      <c r="H10" s="95"/>
      <c r="I10" s="95"/>
      <c r="J10" s="95"/>
      <c r="K10" s="95"/>
      <c r="L10" s="96"/>
      <c r="AA10" s="9">
        <f>'S1 Maquette'!I25*1.5</f>
        <v>30</v>
      </c>
      <c r="AB10" s="9">
        <f>'S2 Maquette'!I25*1.5</f>
        <v>30</v>
      </c>
      <c r="AC10" s="9">
        <f>'S3 Maquette'!I25*1.5</f>
        <v>0</v>
      </c>
      <c r="AD10" s="9">
        <f>'S4 Maquette'!I25*1.5</f>
        <v>0</v>
      </c>
    </row>
    <row r="11" spans="1:30" x14ac:dyDescent="0.35">
      <c r="A11" s="97"/>
      <c r="B11" s="98"/>
      <c r="C11" s="98"/>
      <c r="D11" s="98"/>
      <c r="E11" s="98"/>
      <c r="F11" s="99"/>
      <c r="G11" s="97"/>
      <c r="H11" s="98"/>
      <c r="I11" s="98"/>
      <c r="J11" s="98"/>
      <c r="K11" s="98"/>
      <c r="L11" s="99"/>
      <c r="AA11" s="9">
        <f>'S1 Maquette'!I26*1.5</f>
        <v>0</v>
      </c>
      <c r="AB11" s="9">
        <f>'S2 Maquette'!I26*1.5</f>
        <v>30</v>
      </c>
      <c r="AC11" s="9">
        <f>'S3 Maquette'!I26*1.5</f>
        <v>30</v>
      </c>
      <c r="AD11" s="9">
        <f>'S4 Maquette'!I26*1.5</f>
        <v>120</v>
      </c>
    </row>
    <row r="12" spans="1:30" x14ac:dyDescent="0.35">
      <c r="AA12" s="9">
        <f>'S1 Maquette'!I27*1.5</f>
        <v>30</v>
      </c>
      <c r="AB12" s="9">
        <f>'S2 Maquette'!I27*1.5</f>
        <v>0</v>
      </c>
      <c r="AC12" s="9">
        <f>'S3 Maquette'!I27*1.5</f>
        <v>30</v>
      </c>
      <c r="AD12" s="9">
        <f>'S4 Maquette'!I27*1.5</f>
        <v>7.5</v>
      </c>
    </row>
    <row r="13" spans="1:30" x14ac:dyDescent="0.35">
      <c r="AA13" s="9">
        <f>'S1 Maquette'!I28*1.5</f>
        <v>30</v>
      </c>
      <c r="AB13" s="9">
        <f>'S2 Maquette'!I28*1.5</f>
        <v>30</v>
      </c>
      <c r="AC13" s="9">
        <f>'S3 Maquette'!I28*1.5</f>
        <v>30</v>
      </c>
      <c r="AD13" s="9">
        <f>'S4 Maquette'!I28*1.5</f>
        <v>0</v>
      </c>
    </row>
    <row r="14" spans="1:30" x14ac:dyDescent="0.35">
      <c r="A14" s="100" t="s">
        <v>243</v>
      </c>
      <c r="B14" s="100"/>
      <c r="C14" s="100"/>
      <c r="D14" s="100"/>
      <c r="E14" s="100"/>
      <c r="F14" s="100"/>
      <c r="G14" s="100"/>
      <c r="H14" s="100"/>
      <c r="I14" s="100"/>
      <c r="J14" s="100"/>
      <c r="K14" s="100"/>
      <c r="L14" s="100"/>
      <c r="N14" s="101" t="s">
        <v>244</v>
      </c>
      <c r="O14" s="101"/>
      <c r="P14" s="101"/>
      <c r="Q14" s="101"/>
      <c r="R14" s="101"/>
      <c r="S14" s="101"/>
      <c r="T14" s="101"/>
      <c r="U14" s="101"/>
      <c r="V14" s="101"/>
      <c r="W14" s="101"/>
      <c r="X14" s="101"/>
      <c r="Y14" s="101"/>
      <c r="AA14" s="9">
        <f>'S1 Maquette'!I29*1.5</f>
        <v>52.5</v>
      </c>
      <c r="AB14" s="9">
        <f>'S2 Maquette'!I29*1.5</f>
        <v>22.5</v>
      </c>
      <c r="AC14" s="9">
        <f>'S3 Maquette'!I29*1.5</f>
        <v>0</v>
      </c>
      <c r="AD14" s="9">
        <f>'S4 Maquette'!I29*1.5</f>
        <v>30</v>
      </c>
    </row>
    <row r="15" spans="1:30" x14ac:dyDescent="0.35">
      <c r="A15" s="100"/>
      <c r="B15" s="100"/>
      <c r="C15" s="100"/>
      <c r="D15" s="100"/>
      <c r="E15" s="100"/>
      <c r="F15" s="100"/>
      <c r="G15" s="100"/>
      <c r="H15" s="100"/>
      <c r="I15" s="100"/>
      <c r="J15" s="100"/>
      <c r="K15" s="100"/>
      <c r="L15" s="100"/>
      <c r="N15" s="101"/>
      <c r="O15" s="101"/>
      <c r="P15" s="101"/>
      <c r="Q15" s="101"/>
      <c r="R15" s="101"/>
      <c r="S15" s="101"/>
      <c r="T15" s="101"/>
      <c r="U15" s="101"/>
      <c r="V15" s="101"/>
      <c r="W15" s="101"/>
      <c r="X15" s="101"/>
      <c r="Y15" s="101"/>
      <c r="AA15" s="9">
        <f>'S1 Maquette'!I30*1.5</f>
        <v>0</v>
      </c>
      <c r="AB15" s="9">
        <f>'S2 Maquette'!I30*1.5</f>
        <v>30</v>
      </c>
      <c r="AC15" s="9">
        <f>'S3 Maquette'!I30*1.5</f>
        <v>37.5</v>
      </c>
      <c r="AD15" s="9">
        <f>'S4 Maquette'!I30*1.5</f>
        <v>15</v>
      </c>
    </row>
    <row r="16" spans="1:30" x14ac:dyDescent="0.35">
      <c r="A16" s="93" t="s">
        <v>236</v>
      </c>
      <c r="B16" s="93"/>
      <c r="C16" s="93"/>
      <c r="D16" s="102" t="s">
        <v>237</v>
      </c>
      <c r="E16" s="103"/>
      <c r="F16" s="104"/>
      <c r="G16" s="93" t="s">
        <v>238</v>
      </c>
      <c r="H16" s="93"/>
      <c r="I16" s="93"/>
      <c r="J16" s="93" t="s">
        <v>239</v>
      </c>
      <c r="K16" s="93"/>
      <c r="L16" s="93"/>
      <c r="N16" s="93" t="s">
        <v>236</v>
      </c>
      <c r="O16" s="93"/>
      <c r="P16" s="93"/>
      <c r="Q16" s="93" t="s">
        <v>237</v>
      </c>
      <c r="R16" s="93"/>
      <c r="S16" s="93"/>
      <c r="T16" s="93" t="s">
        <v>238</v>
      </c>
      <c r="U16" s="93"/>
      <c r="V16" s="93"/>
      <c r="W16" s="93" t="s">
        <v>239</v>
      </c>
      <c r="X16" s="93"/>
      <c r="Y16" s="93"/>
      <c r="AA16" s="9">
        <f>'S1 Maquette'!I31*1.5</f>
        <v>37.5</v>
      </c>
      <c r="AB16" s="9">
        <f>'S2 Maquette'!I31*1.5</f>
        <v>0</v>
      </c>
      <c r="AC16" s="9">
        <f>'S3 Maquette'!I31*1.5</f>
        <v>60</v>
      </c>
      <c r="AD16" s="9">
        <f>'S4 Maquette'!I31*1.5</f>
        <v>0</v>
      </c>
    </row>
    <row r="17" spans="1:30" x14ac:dyDescent="0.35">
      <c r="A17" s="9" t="s">
        <v>235</v>
      </c>
      <c r="B17" s="9" t="s">
        <v>240</v>
      </c>
      <c r="C17" s="9" t="s">
        <v>241</v>
      </c>
      <c r="D17" s="9" t="s">
        <v>235</v>
      </c>
      <c r="E17" s="9" t="s">
        <v>240</v>
      </c>
      <c r="F17" s="9" t="s">
        <v>241</v>
      </c>
      <c r="G17" s="9" t="s">
        <v>235</v>
      </c>
      <c r="H17" s="9" t="s">
        <v>240</v>
      </c>
      <c r="I17" s="9" t="s">
        <v>241</v>
      </c>
      <c r="J17" s="9" t="s">
        <v>235</v>
      </c>
      <c r="K17" s="9" t="s">
        <v>240</v>
      </c>
      <c r="L17" s="9" t="s">
        <v>241</v>
      </c>
      <c r="N17" s="9" t="s">
        <v>235</v>
      </c>
      <c r="O17" s="9" t="s">
        <v>240</v>
      </c>
      <c r="P17" s="9" t="s">
        <v>241</v>
      </c>
      <c r="Q17" s="9" t="s">
        <v>235</v>
      </c>
      <c r="R17" s="9" t="s">
        <v>240</v>
      </c>
      <c r="S17" s="9" t="s">
        <v>241</v>
      </c>
      <c r="T17" s="9" t="s">
        <v>235</v>
      </c>
      <c r="U17" s="9" t="s">
        <v>240</v>
      </c>
      <c r="V17" s="9" t="s">
        <v>241</v>
      </c>
      <c r="W17" s="9" t="s">
        <v>235</v>
      </c>
      <c r="X17" s="9" t="s">
        <v>240</v>
      </c>
      <c r="Y17" s="9" t="s">
        <v>241</v>
      </c>
      <c r="AA17" s="9">
        <f>'S1 Maquette'!I32*1.5</f>
        <v>60</v>
      </c>
      <c r="AB17" s="9">
        <f>'S2 Maquette'!I32*1.5</f>
        <v>15</v>
      </c>
      <c r="AC17" s="9">
        <f>'S3 Maquette'!I32*1.5</f>
        <v>67.5</v>
      </c>
      <c r="AD17" s="9">
        <f>'S4 Maquette'!I32*1.5</f>
        <v>0</v>
      </c>
    </row>
    <row r="18" spans="1:30" x14ac:dyDescent="0.35">
      <c r="A18" s="9" t="e">
        <f>A5-N18</f>
        <v>#REF!</v>
      </c>
      <c r="B18" s="9">
        <f>B5-O18</f>
        <v>0</v>
      </c>
      <c r="C18" s="9">
        <f>C5-P18</f>
        <v>0</v>
      </c>
      <c r="D18" s="9" t="e">
        <f t="shared" ref="D18:K18" si="0">D5-Q18</f>
        <v>#REF!</v>
      </c>
      <c r="E18" s="9">
        <f t="shared" si="0"/>
        <v>0</v>
      </c>
      <c r="F18" s="9">
        <f t="shared" ca="1" si="0"/>
        <v>0</v>
      </c>
      <c r="G18" s="9" t="e">
        <f t="shared" si="0"/>
        <v>#REF!</v>
      </c>
      <c r="H18" s="9">
        <f t="shared" si="0"/>
        <v>0</v>
      </c>
      <c r="I18" s="9">
        <f t="shared" si="0"/>
        <v>0</v>
      </c>
      <c r="J18" s="9" t="e">
        <f t="shared" si="0"/>
        <v>#REF!</v>
      </c>
      <c r="K18" s="9">
        <f t="shared" si="0"/>
        <v>30</v>
      </c>
      <c r="L18" s="9">
        <f>L5-Y18</f>
        <v>0</v>
      </c>
      <c r="N18" s="9">
        <f>SUMIF('S1 Maquette'!M19:M46,"Portée",'S1 Maquette'!I19:I46)*1.5</f>
        <v>30</v>
      </c>
      <c r="O18" s="9">
        <f>SUMIF('S1 Maquette'!M19:M46,"Portée",'S1 Maquette'!J19:J46)</f>
        <v>0</v>
      </c>
      <c r="P18" s="9">
        <f>SUMIF('S1 Maquette'!M19:M46,"Portée",'S1 Maquette'!K19:K46)</f>
        <v>0</v>
      </c>
      <c r="Q18" s="9">
        <f>SUMIF('S2 Maquette'!M19:M46,"Portée",'S2 Maquette'!I19:I46)*1.5</f>
        <v>30</v>
      </c>
      <c r="R18" s="9">
        <f>SUMIF('S2 Maquette'!M19:M46,"Portée",'S2 Maquette'!J19:J46)</f>
        <v>0</v>
      </c>
      <c r="S18" s="9">
        <f ca="1">SUMIF('S2 Maquette'!M9:M46,"Portée",'S2 Maquette'!K19:K46)</f>
        <v>0</v>
      </c>
      <c r="T18" s="9">
        <f>SUMIF('S3 Maquette'!M19:M47,"Portée",'S3 Maquette'!I19:I47)*1.5</f>
        <v>0</v>
      </c>
      <c r="U18" s="9">
        <f>SUMIF('S3 Maquette'!M19:M47,"Portée",'S3 Maquette'!J19:J47)</f>
        <v>0</v>
      </c>
      <c r="V18" s="9">
        <f>SUMIF('S3 Maquette'!M19:M47,"Portée",'S3 Maquette'!K19:K47)</f>
        <v>0</v>
      </c>
      <c r="W18" s="9">
        <f>SUMIF('S4 Maquette'!M19:M42,"Portée",'S4 Maquette'!I19:I42)*1.5</f>
        <v>60</v>
      </c>
      <c r="X18" s="9">
        <f>SUMIF('S4 Maquette'!M19:M42,"Portée",'S4 Maquette'!J19:J42)</f>
        <v>0</v>
      </c>
      <c r="Y18" s="9">
        <f>SUMIF('S4 Maquette'!M19:M42,"Portée",'S4 Maquette'!K19:K42)</f>
        <v>0</v>
      </c>
      <c r="AA18" s="9">
        <f>'S1 Maquette'!I33*1.5</f>
        <v>0</v>
      </c>
      <c r="AB18" s="9">
        <f>'S2 Maquette'!I33*1.5</f>
        <v>7.5</v>
      </c>
      <c r="AC18" s="9">
        <f>'S3 Maquette'!I33*1.5</f>
        <v>0</v>
      </c>
      <c r="AD18" s="9">
        <f>'S4 Maquette'!I33*1.5</f>
        <v>0</v>
      </c>
    </row>
    <row r="19" spans="1:30" x14ac:dyDescent="0.35">
      <c r="A19" s="93" t="s">
        <v>242</v>
      </c>
      <c r="B19" s="93"/>
      <c r="C19" s="93"/>
      <c r="D19" s="93" t="s">
        <v>242</v>
      </c>
      <c r="E19" s="93"/>
      <c r="F19" s="93"/>
      <c r="G19" s="93" t="s">
        <v>242</v>
      </c>
      <c r="H19" s="93"/>
      <c r="I19" s="93"/>
      <c r="J19" s="93" t="s">
        <v>242</v>
      </c>
      <c r="K19" s="93"/>
      <c r="L19" s="93"/>
      <c r="AA19" s="9">
        <f>'S1 Maquette'!I34*1.5</f>
        <v>22.5</v>
      </c>
      <c r="AB19" s="9">
        <f>'S2 Maquette'!I34*1.5</f>
        <v>30</v>
      </c>
      <c r="AC19" s="9">
        <f>'S3 Maquette'!I34*1.5</f>
        <v>22.5</v>
      </c>
      <c r="AD19" s="9">
        <f>'S4 Maquette'!I34*1.5</f>
        <v>0</v>
      </c>
    </row>
    <row r="20" spans="1:30" x14ac:dyDescent="0.35">
      <c r="A20" s="93" t="e">
        <f>SUM(A18,B18,C18)</f>
        <v>#REF!</v>
      </c>
      <c r="B20" s="93"/>
      <c r="C20" s="93"/>
      <c r="D20" s="93" t="e">
        <f>SUM(D18,E18,F18)</f>
        <v>#REF!</v>
      </c>
      <c r="E20" s="93"/>
      <c r="F20" s="93"/>
      <c r="G20" s="93" t="e">
        <f>SUM(G18,H18,I18)</f>
        <v>#REF!</v>
      </c>
      <c r="H20" s="93"/>
      <c r="I20" s="93"/>
      <c r="J20" s="93" t="e">
        <f>SUM(J18,K18,L18)</f>
        <v>#REF!</v>
      </c>
      <c r="K20" s="93"/>
      <c r="L20" s="93"/>
      <c r="AA20" s="9">
        <f>'S1 Maquette'!I35*1.5</f>
        <v>7.5</v>
      </c>
      <c r="AB20" s="9">
        <f>'S2 Maquette'!I35*1.5</f>
        <v>0</v>
      </c>
      <c r="AC20" s="9">
        <f>'S3 Maquette'!I35*1.5</f>
        <v>7.5</v>
      </c>
      <c r="AD20" s="9">
        <f>'S4 Maquette'!I35*1.5</f>
        <v>0</v>
      </c>
    </row>
    <row r="21" spans="1:30" ht="29.5" customHeight="1" x14ac:dyDescent="0.35">
      <c r="A21" s="102" t="s">
        <v>242</v>
      </c>
      <c r="B21" s="103"/>
      <c r="C21" s="103"/>
      <c r="D21" s="103"/>
      <c r="E21" s="103"/>
      <c r="F21" s="104"/>
      <c r="G21" s="102" t="s">
        <v>242</v>
      </c>
      <c r="H21" s="103"/>
      <c r="I21" s="103"/>
      <c r="J21" s="103"/>
      <c r="K21" s="103"/>
      <c r="L21" s="104"/>
      <c r="AA21" s="9">
        <f>'S1 Maquette'!I36*1.5</f>
        <v>22.5</v>
      </c>
      <c r="AB21" s="9">
        <f>'S2 Maquette'!I36*1.5</f>
        <v>0</v>
      </c>
      <c r="AC21" s="9">
        <f>'S3 Maquette'!I36*1.5</f>
        <v>0</v>
      </c>
      <c r="AD21" s="9">
        <f>'S4 Maquette'!I36*1.5</f>
        <v>0</v>
      </c>
    </row>
    <row r="22" spans="1:30" ht="28.9" customHeight="1" x14ac:dyDescent="0.35">
      <c r="A22" s="102" t="e">
        <f>SUM(A20,D20)</f>
        <v>#REF!</v>
      </c>
      <c r="B22" s="103"/>
      <c r="C22" s="103"/>
      <c r="D22" s="103"/>
      <c r="E22" s="103"/>
      <c r="F22" s="104"/>
      <c r="G22" s="102" t="e">
        <f>SUM(G20,J20)</f>
        <v>#REF!</v>
      </c>
      <c r="H22" s="103"/>
      <c r="I22" s="103"/>
      <c r="J22" s="103"/>
      <c r="K22" s="103"/>
      <c r="L22" s="104"/>
      <c r="AA22" s="9">
        <f>'S1 Maquette'!I37*1.5</f>
        <v>0</v>
      </c>
      <c r="AB22" s="9">
        <f>'S2 Maquette'!I37*1.5</f>
        <v>0</v>
      </c>
      <c r="AC22" s="9">
        <f>'S3 Maquette'!I37*1.5</f>
        <v>0</v>
      </c>
      <c r="AD22" s="9">
        <f>'S4 Maquette'!I37*1.5</f>
        <v>0</v>
      </c>
    </row>
    <row r="23" spans="1:30" x14ac:dyDescent="0.35">
      <c r="AA23" s="9">
        <f>'S1 Maquette'!I38*1.5</f>
        <v>0</v>
      </c>
      <c r="AB23" s="9">
        <f>'S2 Maquette'!I38*1.5</f>
        <v>0</v>
      </c>
      <c r="AC23" s="9">
        <f>'S3 Maquette'!I38*1.5</f>
        <v>0</v>
      </c>
      <c r="AD23" s="9">
        <f>'S4 Maquette'!I38*1.5</f>
        <v>0</v>
      </c>
    </row>
    <row r="24" spans="1:30" x14ac:dyDescent="0.35">
      <c r="AA24" s="9">
        <f>'S1 Maquette'!I39*1.5</f>
        <v>0</v>
      </c>
      <c r="AB24" s="9">
        <f>'S2 Maquette'!I39*1.5</f>
        <v>0</v>
      </c>
      <c r="AC24" s="9">
        <f>'S3 Maquette'!I39*1.5</f>
        <v>0</v>
      </c>
      <c r="AD24" s="9">
        <f>'S4 Maquette'!I39*1.5</f>
        <v>0</v>
      </c>
    </row>
    <row r="25" spans="1:30" x14ac:dyDescent="0.35">
      <c r="AA25" s="9">
        <f>'S1 Maquette'!I40*1.5</f>
        <v>0</v>
      </c>
      <c r="AB25" s="9">
        <f>'S2 Maquette'!I40*1.5</f>
        <v>0</v>
      </c>
      <c r="AC25" s="9">
        <f>'S3 Maquette'!I40*1.5</f>
        <v>0</v>
      </c>
      <c r="AD25" s="9">
        <f>'S4 Maquette'!I40*1.5</f>
        <v>0</v>
      </c>
    </row>
    <row r="26" spans="1:30" x14ac:dyDescent="0.35">
      <c r="AA26" s="9">
        <f>'S1 Maquette'!I41*1.5</f>
        <v>0</v>
      </c>
      <c r="AB26" s="9">
        <f>'S2 Maquette'!I41*1.5</f>
        <v>0</v>
      </c>
      <c r="AC26" s="9">
        <f>'S3 Maquette'!I41*1.5</f>
        <v>0</v>
      </c>
      <c r="AD26" s="9">
        <f>'S4 Maquette'!I41*1.5</f>
        <v>0</v>
      </c>
    </row>
    <row r="27" spans="1:30" x14ac:dyDescent="0.35">
      <c r="AA27" s="9">
        <f>'S1 Maquette'!I42*1.5</f>
        <v>0</v>
      </c>
      <c r="AB27" s="9">
        <f>'S2 Maquette'!I42*1.5</f>
        <v>0</v>
      </c>
      <c r="AC27" s="9">
        <f>'S3 Maquette'!I42*1.5</f>
        <v>0</v>
      </c>
      <c r="AD27" s="9">
        <f>'S4 Maquette'!I42*1.5</f>
        <v>0</v>
      </c>
    </row>
    <row r="28" spans="1:30" x14ac:dyDescent="0.35">
      <c r="AA28" s="9">
        <f>'S1 Maquette'!I43*1.5</f>
        <v>0</v>
      </c>
      <c r="AB28" s="9">
        <f>'S2 Maquette'!I43*1.5</f>
        <v>0</v>
      </c>
      <c r="AC28" s="9">
        <f>'S3 Maquette'!I43*1.5</f>
        <v>0</v>
      </c>
      <c r="AD28" s="9" t="e">
        <f>'S4 Maquette'!#REF!*1.5</f>
        <v>#REF!</v>
      </c>
    </row>
    <row r="29" spans="1:30" x14ac:dyDescent="0.35">
      <c r="AA29" s="9">
        <f>'S1 Maquette'!I44*1.5</f>
        <v>0</v>
      </c>
      <c r="AB29" s="9">
        <f>'S2 Maquette'!I44*1.5</f>
        <v>0</v>
      </c>
      <c r="AC29" s="9">
        <f>'S3 Maquette'!I44*1.5</f>
        <v>0</v>
      </c>
      <c r="AD29" s="9" t="e">
        <f>'S4 Maquette'!#REF!*1.5</f>
        <v>#REF!</v>
      </c>
    </row>
    <row r="30" spans="1:30" x14ac:dyDescent="0.35">
      <c r="AA30" s="9">
        <f>'S1 Maquette'!I45*1.5</f>
        <v>0</v>
      </c>
      <c r="AB30" s="9">
        <f>'S2 Maquette'!I45*1.5</f>
        <v>0</v>
      </c>
      <c r="AC30" s="9">
        <f>'S3 Maquette'!I45*1.5</f>
        <v>0</v>
      </c>
      <c r="AD30" s="9" t="e">
        <f>'S4 Maquette'!#REF!*1.5</f>
        <v>#REF!</v>
      </c>
    </row>
    <row r="31" spans="1:30" x14ac:dyDescent="0.35">
      <c r="AA31" s="9">
        <f>'S1 Maquette'!I46*1.5</f>
        <v>0</v>
      </c>
      <c r="AB31" s="9">
        <f>'S2 Maquette'!I46*1.5</f>
        <v>0</v>
      </c>
      <c r="AC31" s="9">
        <f>'S3 Maquette'!I46*1.5</f>
        <v>0</v>
      </c>
      <c r="AD31" s="9" t="e">
        <f>'S4 Maquette'!#REF!*1.5</f>
        <v>#REF!</v>
      </c>
    </row>
    <row r="32" spans="1:30" x14ac:dyDescent="0.35">
      <c r="AA32" s="9" t="e">
        <f>'S1 Maquette'!#REF!*1.5</f>
        <v>#REF!</v>
      </c>
      <c r="AB32" s="9" t="e">
        <f>'S2 Maquette'!#REF!*1.5</f>
        <v>#REF!</v>
      </c>
      <c r="AC32" s="9">
        <f>'S3 Maquette'!I47*1.5</f>
        <v>0</v>
      </c>
      <c r="AD32" s="9" t="e">
        <f>'S4 Maquette'!#REF!*1.5</f>
        <v>#REF!</v>
      </c>
    </row>
    <row r="33" spans="27:30" x14ac:dyDescent="0.35">
      <c r="AA33" s="9" t="e">
        <f>'S1 Maquette'!#REF!*1.5</f>
        <v>#REF!</v>
      </c>
      <c r="AB33" s="9" t="e">
        <f>'S2 Maquette'!#REF!*1.5</f>
        <v>#REF!</v>
      </c>
      <c r="AC33" s="9" t="e">
        <f>'S3 Maquette'!#REF!*1.5</f>
        <v>#REF!</v>
      </c>
      <c r="AD33" s="9" t="e">
        <f>'S4 Maquette'!#REF!*1.5</f>
        <v>#REF!</v>
      </c>
    </row>
    <row r="34" spans="27:30" x14ac:dyDescent="0.35">
      <c r="AA34" s="9" t="e">
        <f>'S1 Maquette'!#REF!*1.5</f>
        <v>#REF!</v>
      </c>
      <c r="AB34" s="9" t="e">
        <f>'S2 Maquette'!#REF!*1.5</f>
        <v>#REF!</v>
      </c>
      <c r="AC34" s="9" t="e">
        <f>'S3 Maquette'!#REF!*1.5</f>
        <v>#REF!</v>
      </c>
      <c r="AD34" s="9" t="e">
        <f>'S4 Maquette'!#REF!*1.5</f>
        <v>#REF!</v>
      </c>
    </row>
    <row r="35" spans="27:30" x14ac:dyDescent="0.35">
      <c r="AA35" s="9" t="e">
        <f>'S1 Maquette'!#REF!*1.5</f>
        <v>#REF!</v>
      </c>
      <c r="AB35" s="9" t="e">
        <f>'S2 Maquette'!#REF!*1.5</f>
        <v>#REF!</v>
      </c>
      <c r="AC35" s="9" t="e">
        <f>'S3 Maquette'!#REF!*1.5</f>
        <v>#REF!</v>
      </c>
      <c r="AD35" s="9" t="e">
        <f>'S4 Maquette'!#REF!*1.5</f>
        <v>#REF!</v>
      </c>
    </row>
    <row r="36" spans="27:30" x14ac:dyDescent="0.35">
      <c r="AA36" s="9" t="e">
        <f>'S1 Maquette'!#REF!*1.5</f>
        <v>#REF!</v>
      </c>
      <c r="AB36" s="9" t="e">
        <f>'S2 Maquette'!#REF!*1.5</f>
        <v>#REF!</v>
      </c>
      <c r="AC36" s="9" t="e">
        <f>'S3 Maquette'!#REF!*1.5</f>
        <v>#REF!</v>
      </c>
      <c r="AD36" s="9" t="e">
        <f>'S4 Maquette'!#REF!*1.5</f>
        <v>#REF!</v>
      </c>
    </row>
    <row r="37" spans="27:30" x14ac:dyDescent="0.35">
      <c r="AA37" s="9" t="e">
        <f>'S1 Maquette'!#REF!*1.5</f>
        <v>#REF!</v>
      </c>
      <c r="AB37" s="9" t="e">
        <f>'S2 Maquette'!#REF!*1.5</f>
        <v>#REF!</v>
      </c>
      <c r="AC37" s="9" t="e">
        <f>'S3 Maquette'!#REF!*1.5</f>
        <v>#REF!</v>
      </c>
      <c r="AD37" s="9" t="e">
        <f>'S4 Maquette'!#REF!*1.5</f>
        <v>#REF!</v>
      </c>
    </row>
    <row r="38" spans="27:30" x14ac:dyDescent="0.35">
      <c r="AA38" s="9" t="e">
        <f>'S1 Maquette'!#REF!*1.5</f>
        <v>#REF!</v>
      </c>
      <c r="AB38" s="9" t="e">
        <f>'S2 Maquette'!#REF!*1.5</f>
        <v>#REF!</v>
      </c>
      <c r="AC38" s="9" t="e">
        <f>'S3 Maquette'!#REF!*1.5</f>
        <v>#REF!</v>
      </c>
      <c r="AD38" s="9" t="e">
        <f>'S4 Maquette'!#REF!*1.5</f>
        <v>#REF!</v>
      </c>
    </row>
    <row r="39" spans="27:30" x14ac:dyDescent="0.35">
      <c r="AA39" s="9" t="e">
        <f>'S1 Maquette'!#REF!*1.5</f>
        <v>#REF!</v>
      </c>
      <c r="AB39" s="9" t="e">
        <f>'S2 Maquette'!#REF!*1.5</f>
        <v>#REF!</v>
      </c>
      <c r="AC39" s="9" t="e">
        <f>'S3 Maquette'!#REF!*1.5</f>
        <v>#REF!</v>
      </c>
      <c r="AD39" s="9" t="e">
        <f>'S4 Maquette'!#REF!*1.5</f>
        <v>#REF!</v>
      </c>
    </row>
    <row r="40" spans="27:30" x14ac:dyDescent="0.35">
      <c r="AA40" s="9" t="e">
        <f>'S1 Maquette'!#REF!*1.5</f>
        <v>#REF!</v>
      </c>
      <c r="AB40" s="9" t="e">
        <f>'S2 Maquette'!#REF!*1.5</f>
        <v>#REF!</v>
      </c>
      <c r="AC40" s="9" t="e">
        <f>'S3 Maquette'!#REF!*1.5</f>
        <v>#REF!</v>
      </c>
      <c r="AD40" s="9" t="e">
        <f>'S4 Maquette'!#REF!*1.5</f>
        <v>#REF!</v>
      </c>
    </row>
    <row r="41" spans="27:30" x14ac:dyDescent="0.35">
      <c r="AA41" s="9" t="e">
        <f>'S1 Maquette'!#REF!*1.5</f>
        <v>#REF!</v>
      </c>
      <c r="AB41" s="9" t="e">
        <f>'S2 Maquette'!#REF!*1.5</f>
        <v>#REF!</v>
      </c>
      <c r="AC41" s="9" t="e">
        <f>'S3 Maquette'!#REF!*1.5</f>
        <v>#REF!</v>
      </c>
      <c r="AD41" s="9" t="e">
        <f>'S4 Maquette'!#REF!*1.5</f>
        <v>#REF!</v>
      </c>
    </row>
    <row r="42" spans="27:30" x14ac:dyDescent="0.35">
      <c r="AA42" s="9" t="e">
        <f>'S1 Maquette'!#REF!*1.5</f>
        <v>#REF!</v>
      </c>
      <c r="AB42" s="9" t="e">
        <f>'S2 Maquette'!#REF!*1.5</f>
        <v>#REF!</v>
      </c>
      <c r="AC42" s="9" t="e">
        <f>'S3 Maquette'!#REF!*1.5</f>
        <v>#REF!</v>
      </c>
      <c r="AD42" s="9" t="e">
        <f>'S4 Maquette'!#REF!*1.5</f>
        <v>#REF!</v>
      </c>
    </row>
    <row r="43" spans="27:30" x14ac:dyDescent="0.35">
      <c r="AA43" s="9" t="e">
        <f>'S1 Maquette'!#REF!*1.5</f>
        <v>#REF!</v>
      </c>
      <c r="AB43" s="9" t="e">
        <f>'S2 Maquette'!#REF!*1.5</f>
        <v>#REF!</v>
      </c>
      <c r="AC43" s="9" t="e">
        <f>'S3 Maquette'!#REF!*1.5</f>
        <v>#REF!</v>
      </c>
      <c r="AD43" s="9" t="e">
        <f>'S4 Maquette'!#REF!*1.5</f>
        <v>#REF!</v>
      </c>
    </row>
    <row r="44" spans="27:30" x14ac:dyDescent="0.35">
      <c r="AA44" s="9" t="e">
        <f>'S1 Maquette'!#REF!*1.5</f>
        <v>#REF!</v>
      </c>
      <c r="AB44" s="9" t="e">
        <f>'S2 Maquette'!#REF!*1.5</f>
        <v>#REF!</v>
      </c>
      <c r="AC44" s="9" t="e">
        <f>'S3 Maquette'!#REF!*1.5</f>
        <v>#REF!</v>
      </c>
      <c r="AD44" s="9" t="e">
        <f>'S4 Maquette'!#REF!*1.5</f>
        <v>#REF!</v>
      </c>
    </row>
    <row r="45" spans="27:30" x14ac:dyDescent="0.35">
      <c r="AA45" s="9" t="e">
        <f>'S1 Maquette'!#REF!*1.5</f>
        <v>#REF!</v>
      </c>
      <c r="AB45" s="9" t="e">
        <f>'S2 Maquette'!#REF!*1.5</f>
        <v>#REF!</v>
      </c>
      <c r="AC45" s="9" t="e">
        <f>'S3 Maquette'!#REF!*1.5</f>
        <v>#REF!</v>
      </c>
      <c r="AD45" s="9" t="e">
        <f>'S4 Maquette'!#REF!*1.5</f>
        <v>#REF!</v>
      </c>
    </row>
    <row r="46" spans="27:30" x14ac:dyDescent="0.35">
      <c r="AA46" s="9" t="e">
        <f>'S1 Maquette'!#REF!*1.5</f>
        <v>#REF!</v>
      </c>
      <c r="AB46" s="9" t="e">
        <f>'S2 Maquette'!#REF!*1.5</f>
        <v>#REF!</v>
      </c>
      <c r="AC46" s="9" t="e">
        <f>'S3 Maquette'!#REF!*1.5</f>
        <v>#REF!</v>
      </c>
      <c r="AD46" s="9" t="e">
        <f>'S4 Maquette'!#REF!*1.5</f>
        <v>#REF!</v>
      </c>
    </row>
    <row r="47" spans="27:30" x14ac:dyDescent="0.35">
      <c r="AA47" s="9" t="e">
        <f>'S1 Maquette'!#REF!*1.5</f>
        <v>#REF!</v>
      </c>
      <c r="AB47" s="9" t="e">
        <f>'S2 Maquette'!#REF!*1.5</f>
        <v>#REF!</v>
      </c>
      <c r="AC47" s="9" t="e">
        <f>'S3 Maquette'!#REF!*1.5</f>
        <v>#REF!</v>
      </c>
      <c r="AD47" s="9" t="e">
        <f>'S4 Maquette'!#REF!*1.5</f>
        <v>#REF!</v>
      </c>
    </row>
    <row r="48" spans="27:30" x14ac:dyDescent="0.35">
      <c r="AA48" s="9" t="e">
        <f>'S1 Maquette'!#REF!*1.5</f>
        <v>#REF!</v>
      </c>
      <c r="AB48" s="9" t="e">
        <f>'S2 Maquette'!#REF!*1.5</f>
        <v>#REF!</v>
      </c>
      <c r="AC48" s="9" t="e">
        <f>'S3 Maquette'!#REF!*1.5</f>
        <v>#REF!</v>
      </c>
      <c r="AD48" s="9" t="e">
        <f>'S4 Maquette'!#REF!*1.5</f>
        <v>#REF!</v>
      </c>
    </row>
    <row r="49" spans="27:30" x14ac:dyDescent="0.35">
      <c r="AA49" s="9" t="e">
        <f>'S1 Maquette'!#REF!*1.5</f>
        <v>#REF!</v>
      </c>
      <c r="AB49" s="9" t="e">
        <f>'S2 Maquette'!#REF!*1.5</f>
        <v>#REF!</v>
      </c>
      <c r="AC49" s="9" t="e">
        <f>'S3 Maquette'!#REF!*1.5</f>
        <v>#REF!</v>
      </c>
      <c r="AD49" s="9" t="e">
        <f>'S4 Maquette'!#REF!*1.5</f>
        <v>#REF!</v>
      </c>
    </row>
    <row r="50" spans="27:30" x14ac:dyDescent="0.35">
      <c r="AA50" s="9" t="e">
        <f>'S1 Maquette'!#REF!*1.5</f>
        <v>#REF!</v>
      </c>
      <c r="AB50" s="9" t="e">
        <f>'S2 Maquette'!#REF!*1.5</f>
        <v>#REF!</v>
      </c>
      <c r="AC50" s="9" t="e">
        <f>'S3 Maquette'!#REF!*1.5</f>
        <v>#REF!</v>
      </c>
      <c r="AD50" s="9" t="e">
        <f>'S4 Maquette'!#REF!*1.5</f>
        <v>#REF!</v>
      </c>
    </row>
    <row r="51" spans="27:30" x14ac:dyDescent="0.35">
      <c r="AA51" s="9" t="e">
        <f>'S1 Maquette'!#REF!*1.5</f>
        <v>#REF!</v>
      </c>
      <c r="AB51" s="9" t="e">
        <f>'S2 Maquette'!#REF!*1.5</f>
        <v>#REF!</v>
      </c>
      <c r="AC51" s="9" t="e">
        <f>'S3 Maquette'!#REF!*1.5</f>
        <v>#REF!</v>
      </c>
      <c r="AD51" s="9" t="e">
        <f>'S4 Maquette'!#REF!*1.5</f>
        <v>#REF!</v>
      </c>
    </row>
    <row r="52" spans="27:30" x14ac:dyDescent="0.35">
      <c r="AA52" s="9" t="e">
        <f>'S1 Maquette'!#REF!*1.5</f>
        <v>#REF!</v>
      </c>
      <c r="AB52" s="9" t="e">
        <f>'S2 Maquette'!#REF!*1.5</f>
        <v>#REF!</v>
      </c>
      <c r="AC52" s="9" t="e">
        <f>'S3 Maquette'!#REF!*1.5</f>
        <v>#REF!</v>
      </c>
      <c r="AD52" s="9" t="e">
        <f>'S4 Maquette'!#REF!*1.5</f>
        <v>#REF!</v>
      </c>
    </row>
    <row r="53" spans="27:30" x14ac:dyDescent="0.35">
      <c r="AA53" s="9" t="e">
        <f>'S1 Maquette'!#REF!*1.5</f>
        <v>#REF!</v>
      </c>
      <c r="AB53" s="9" t="e">
        <f>'S2 Maquette'!#REF!*1.5</f>
        <v>#REF!</v>
      </c>
      <c r="AC53" s="9" t="e">
        <f>'S3 Maquette'!#REF!*1.5</f>
        <v>#REF!</v>
      </c>
      <c r="AD53" s="9" t="e">
        <f>'S4 Maquette'!#REF!*1.5</f>
        <v>#REF!</v>
      </c>
    </row>
    <row r="54" spans="27:30" x14ac:dyDescent="0.35">
      <c r="AA54" s="9" t="e">
        <f>'S1 Maquette'!#REF!*1.5</f>
        <v>#REF!</v>
      </c>
      <c r="AB54" s="9" t="e">
        <f>'S2 Maquette'!#REF!*1.5</f>
        <v>#REF!</v>
      </c>
      <c r="AC54" s="9" t="e">
        <f>'S3 Maquette'!#REF!*1.5</f>
        <v>#REF!</v>
      </c>
      <c r="AD54" s="9" t="e">
        <f>'S4 Maquette'!#REF!*1.5</f>
        <v>#REF!</v>
      </c>
    </row>
    <row r="55" spans="27:30" x14ac:dyDescent="0.35">
      <c r="AA55" s="9" t="e">
        <f>'S1 Maquette'!#REF!*1.5</f>
        <v>#REF!</v>
      </c>
      <c r="AB55" s="9" t="e">
        <f>'S2 Maquette'!#REF!*1.5</f>
        <v>#REF!</v>
      </c>
      <c r="AC55" s="9" t="e">
        <f>'S3 Maquette'!#REF!*1.5</f>
        <v>#REF!</v>
      </c>
      <c r="AD55" s="9" t="e">
        <f>'S4 Maquette'!#REF!*1.5</f>
        <v>#REF!</v>
      </c>
    </row>
    <row r="56" spans="27:30" x14ac:dyDescent="0.35">
      <c r="AA56" s="9" t="e">
        <f>'S1 Maquette'!#REF!*1.5</f>
        <v>#REF!</v>
      </c>
      <c r="AB56" s="9" t="e">
        <f>'S2 Maquette'!#REF!*1.5</f>
        <v>#REF!</v>
      </c>
      <c r="AC56" s="9" t="e">
        <f>'S3 Maquette'!#REF!*1.5</f>
        <v>#REF!</v>
      </c>
      <c r="AD56" s="9" t="e">
        <f>'S4 Maquette'!#REF!*1.5</f>
        <v>#REF!</v>
      </c>
    </row>
    <row r="57" spans="27:30" x14ac:dyDescent="0.35">
      <c r="AA57" s="9" t="e">
        <f>'S1 Maquette'!#REF!*1.5</f>
        <v>#REF!</v>
      </c>
      <c r="AB57" s="9" t="e">
        <f>'S2 Maquette'!#REF!*1.5</f>
        <v>#REF!</v>
      </c>
      <c r="AC57" s="9" t="e">
        <f>'S3 Maquette'!#REF!*1.5</f>
        <v>#REF!</v>
      </c>
      <c r="AD57" s="9" t="e">
        <f>'S4 Maquette'!#REF!*1.5</f>
        <v>#REF!</v>
      </c>
    </row>
    <row r="58" spans="27:30" x14ac:dyDescent="0.35">
      <c r="AA58" s="9" t="e">
        <f>'S1 Maquette'!#REF!*1.5</f>
        <v>#REF!</v>
      </c>
      <c r="AB58" s="9" t="e">
        <f>'S2 Maquette'!#REF!*1.5</f>
        <v>#REF!</v>
      </c>
      <c r="AC58" s="9" t="e">
        <f>'S3 Maquette'!#REF!*1.5</f>
        <v>#REF!</v>
      </c>
      <c r="AD58" s="9" t="e">
        <f>'S4 Maquette'!#REF!*1.5</f>
        <v>#REF!</v>
      </c>
    </row>
    <row r="59" spans="27:30" x14ac:dyDescent="0.35">
      <c r="AA59" s="9" t="e">
        <f>'S1 Maquette'!#REF!*1.5</f>
        <v>#REF!</v>
      </c>
      <c r="AB59" s="9" t="e">
        <f>'S2 Maquette'!#REF!*1.5</f>
        <v>#REF!</v>
      </c>
      <c r="AC59" s="9" t="e">
        <f>'S3 Maquette'!#REF!*1.5</f>
        <v>#REF!</v>
      </c>
      <c r="AD59" s="9" t="e">
        <f>'S4 Maquette'!#REF!*1.5</f>
        <v>#REF!</v>
      </c>
    </row>
    <row r="60" spans="27:30" x14ac:dyDescent="0.35">
      <c r="AA60" s="9" t="e">
        <f>'S1 Maquette'!#REF!*1.5</f>
        <v>#REF!</v>
      </c>
      <c r="AB60" s="9" t="e">
        <f>'S2 Maquette'!#REF!*1.5</f>
        <v>#REF!</v>
      </c>
      <c r="AC60" s="9" t="e">
        <f>'S3 Maquette'!#REF!*1.5</f>
        <v>#REF!</v>
      </c>
      <c r="AD60" s="9" t="e">
        <f>'S4 Maquette'!#REF!*1.5</f>
        <v>#REF!</v>
      </c>
    </row>
    <row r="61" spans="27:30" x14ac:dyDescent="0.35">
      <c r="AA61" s="9" t="e">
        <f>'S1 Maquette'!#REF!*1.5</f>
        <v>#REF!</v>
      </c>
      <c r="AB61" s="9" t="e">
        <f>'S2 Maquette'!#REF!*1.5</f>
        <v>#REF!</v>
      </c>
      <c r="AC61" s="9" t="e">
        <f>'S3 Maquette'!#REF!*1.5</f>
        <v>#REF!</v>
      </c>
      <c r="AD61" s="9" t="e">
        <f>'S4 Maquette'!#REF!*1.5</f>
        <v>#REF!</v>
      </c>
    </row>
    <row r="62" spans="27:30" x14ac:dyDescent="0.35">
      <c r="AA62" s="9" t="e">
        <f>'S1 Maquette'!#REF!*1.5</f>
        <v>#REF!</v>
      </c>
      <c r="AB62" s="9" t="e">
        <f>'S2 Maquette'!#REF!*1.5</f>
        <v>#REF!</v>
      </c>
      <c r="AC62" s="9" t="e">
        <f>'S3 Maquette'!#REF!*1.5</f>
        <v>#REF!</v>
      </c>
      <c r="AD62" s="9" t="e">
        <f>'S4 Maquette'!#REF!*1.5</f>
        <v>#REF!</v>
      </c>
    </row>
    <row r="63" spans="27:30" x14ac:dyDescent="0.35">
      <c r="AA63" s="9" t="e">
        <f>'S1 Maquette'!#REF!*1.5</f>
        <v>#REF!</v>
      </c>
      <c r="AB63" s="9" t="e">
        <f>'S2 Maquette'!#REF!*1.5</f>
        <v>#REF!</v>
      </c>
      <c r="AC63" s="9" t="e">
        <f>'S3 Maquette'!#REF!*1.5</f>
        <v>#REF!</v>
      </c>
      <c r="AD63" s="9" t="e">
        <f>'S4 Maquette'!#REF!*1.5</f>
        <v>#REF!</v>
      </c>
    </row>
    <row r="64" spans="27:30" x14ac:dyDescent="0.35">
      <c r="AA64" s="9" t="e">
        <f>'S1 Maquette'!#REF!*1.5</f>
        <v>#REF!</v>
      </c>
      <c r="AB64" s="9" t="e">
        <f>'S2 Maquette'!#REF!*1.5</f>
        <v>#REF!</v>
      </c>
      <c r="AC64" s="9" t="e">
        <f>'S3 Maquette'!#REF!*1.5</f>
        <v>#REF!</v>
      </c>
      <c r="AD64" s="9" t="e">
        <f>'S4 Maquette'!#REF!*1.5</f>
        <v>#REF!</v>
      </c>
    </row>
    <row r="65" spans="27:30" x14ac:dyDescent="0.35">
      <c r="AA65" s="9" t="e">
        <f>'S1 Maquette'!#REF!*1.5</f>
        <v>#REF!</v>
      </c>
      <c r="AB65" s="9" t="e">
        <f>'S2 Maquette'!#REF!*1.5</f>
        <v>#REF!</v>
      </c>
      <c r="AC65" s="9" t="e">
        <f>'S3 Maquette'!#REF!*1.5</f>
        <v>#REF!</v>
      </c>
      <c r="AD65" s="9" t="e">
        <f>'S4 Maquette'!#REF!*1.5</f>
        <v>#REF!</v>
      </c>
    </row>
    <row r="66" spans="27:30" x14ac:dyDescent="0.35">
      <c r="AA66" s="9" t="e">
        <f>'S1 Maquette'!#REF!*1.5</f>
        <v>#REF!</v>
      </c>
      <c r="AB66" s="9" t="e">
        <f>'S2 Maquette'!#REF!*1.5</f>
        <v>#REF!</v>
      </c>
      <c r="AC66" s="9" t="e">
        <f>'S3 Maquette'!#REF!*1.5</f>
        <v>#REF!</v>
      </c>
      <c r="AD66" s="9" t="e">
        <f>'S4 Maquette'!#REF!*1.5</f>
        <v>#REF!</v>
      </c>
    </row>
    <row r="67" spans="27:30" x14ac:dyDescent="0.35">
      <c r="AA67" s="9" t="e">
        <f>'S1 Maquette'!#REF!*1.5</f>
        <v>#REF!</v>
      </c>
      <c r="AB67" s="9" t="e">
        <f>'S2 Maquette'!#REF!*1.5</f>
        <v>#REF!</v>
      </c>
      <c r="AC67" s="9" t="e">
        <f>'S3 Maquette'!#REF!*1.5</f>
        <v>#REF!</v>
      </c>
      <c r="AD67" s="9" t="e">
        <f>'S4 Maquette'!#REF!*1.5</f>
        <v>#REF!</v>
      </c>
    </row>
    <row r="68" spans="27:30" x14ac:dyDescent="0.35">
      <c r="AA68" s="9" t="e">
        <f>'S1 Maquette'!#REF!*1.5</f>
        <v>#REF!</v>
      </c>
      <c r="AB68" s="9" t="e">
        <f>'S2 Maquette'!#REF!*1.5</f>
        <v>#REF!</v>
      </c>
      <c r="AC68" s="9" t="e">
        <f>'S3 Maquette'!#REF!*1.5</f>
        <v>#REF!</v>
      </c>
      <c r="AD68" s="9" t="e">
        <f>'S4 Maquette'!#REF!*1.5</f>
        <v>#REF!</v>
      </c>
    </row>
    <row r="69" spans="27:30" x14ac:dyDescent="0.35">
      <c r="AA69" s="9" t="e">
        <f>'S1 Maquette'!#REF!*1.5</f>
        <v>#REF!</v>
      </c>
      <c r="AB69" s="9" t="e">
        <f>'S2 Maquette'!#REF!*1.5</f>
        <v>#REF!</v>
      </c>
      <c r="AC69" s="9" t="e">
        <f>'S3 Maquette'!#REF!*1.5</f>
        <v>#REF!</v>
      </c>
      <c r="AD69" s="9" t="e">
        <f>'S4 Maquette'!#REF!*1.5</f>
        <v>#REF!</v>
      </c>
    </row>
    <row r="70" spans="27:30" x14ac:dyDescent="0.35">
      <c r="AA70" s="9" t="e">
        <f>'S1 Maquette'!#REF!*1.5</f>
        <v>#REF!</v>
      </c>
      <c r="AB70" s="9" t="e">
        <f>'S2 Maquette'!#REF!*1.5</f>
        <v>#REF!</v>
      </c>
      <c r="AC70" s="9" t="e">
        <f>'S3 Maquette'!#REF!*1.5</f>
        <v>#REF!</v>
      </c>
      <c r="AD70" s="9" t="e">
        <f>'S4 Maquette'!#REF!*1.5</f>
        <v>#REF!</v>
      </c>
    </row>
    <row r="71" spans="27:30" x14ac:dyDescent="0.35">
      <c r="AA71" s="9" t="e">
        <f>'S1 Maquette'!#REF!*1.5</f>
        <v>#REF!</v>
      </c>
      <c r="AB71" s="9" t="e">
        <f>'S2 Maquette'!#REF!*1.5</f>
        <v>#REF!</v>
      </c>
      <c r="AC71" s="9" t="e">
        <f>'S3 Maquette'!#REF!*1.5</f>
        <v>#REF!</v>
      </c>
      <c r="AD71" s="9" t="e">
        <f>'S4 Maquette'!#REF!*1.5</f>
        <v>#REF!</v>
      </c>
    </row>
    <row r="72" spans="27:30" x14ac:dyDescent="0.35">
      <c r="AA72" s="9" t="e">
        <f>'S1 Maquette'!#REF!*1.5</f>
        <v>#REF!</v>
      </c>
      <c r="AB72" s="9" t="e">
        <f>'S2 Maquette'!#REF!*1.5</f>
        <v>#REF!</v>
      </c>
      <c r="AC72" s="9" t="e">
        <f>'S3 Maquette'!#REF!*1.5</f>
        <v>#REF!</v>
      </c>
      <c r="AD72" s="9" t="e">
        <f>'S4 Maquette'!#REF!*1.5</f>
        <v>#REF!</v>
      </c>
    </row>
    <row r="73" spans="27:30" x14ac:dyDescent="0.35">
      <c r="AA73" s="9" t="e">
        <f>'S1 Maquette'!#REF!*1.5</f>
        <v>#REF!</v>
      </c>
      <c r="AB73" s="9" t="e">
        <f>'S2 Maquette'!#REF!*1.5</f>
        <v>#REF!</v>
      </c>
      <c r="AC73" s="9" t="e">
        <f>'S3 Maquette'!#REF!*1.5</f>
        <v>#REF!</v>
      </c>
      <c r="AD73" s="9" t="e">
        <f>'S4 Maquette'!#REF!*1.5</f>
        <v>#REF!</v>
      </c>
    </row>
    <row r="74" spans="27:30" x14ac:dyDescent="0.35">
      <c r="AA74" s="9" t="e">
        <f>'S1 Maquette'!#REF!*1.5</f>
        <v>#REF!</v>
      </c>
      <c r="AB74" s="9" t="e">
        <f>'S2 Maquette'!#REF!*1.5</f>
        <v>#REF!</v>
      </c>
      <c r="AC74" s="9" t="e">
        <f>'S3 Maquette'!#REF!*1.5</f>
        <v>#REF!</v>
      </c>
      <c r="AD74" s="9" t="e">
        <f>'S4 Maquette'!#REF!*1.5</f>
        <v>#REF!</v>
      </c>
    </row>
    <row r="75" spans="27:30" x14ac:dyDescent="0.35">
      <c r="AA75" s="9" t="e">
        <f>'S1 Maquette'!#REF!*1.5</f>
        <v>#REF!</v>
      </c>
      <c r="AB75" s="9" t="e">
        <f>'S2 Maquette'!#REF!*1.5</f>
        <v>#REF!</v>
      </c>
      <c r="AC75" s="9" t="e">
        <f>'S3 Maquette'!#REF!*1.5</f>
        <v>#REF!</v>
      </c>
      <c r="AD75" s="9" t="e">
        <f>'S4 Maquette'!#REF!*1.5</f>
        <v>#REF!</v>
      </c>
    </row>
    <row r="76" spans="27:30" x14ac:dyDescent="0.35">
      <c r="AA76" s="9" t="e">
        <f>'S1 Maquette'!#REF!*1.5</f>
        <v>#REF!</v>
      </c>
      <c r="AB76" s="9" t="e">
        <f>'S2 Maquette'!#REF!*1.5</f>
        <v>#REF!</v>
      </c>
      <c r="AC76" s="9" t="e">
        <f>'S3 Maquette'!#REF!*1.5</f>
        <v>#REF!</v>
      </c>
      <c r="AD76" s="9" t="e">
        <f>'S4 Maquette'!#REF!*1.5</f>
        <v>#REF!</v>
      </c>
    </row>
    <row r="77" spans="27:30" x14ac:dyDescent="0.35">
      <c r="AA77" s="9" t="e">
        <f>'S1 Maquette'!#REF!*1.5</f>
        <v>#REF!</v>
      </c>
      <c r="AB77" s="9" t="e">
        <f>'S2 Maquette'!#REF!*1.5</f>
        <v>#REF!</v>
      </c>
      <c r="AC77" s="9" t="e">
        <f>'S3 Maquette'!#REF!*1.5</f>
        <v>#REF!</v>
      </c>
      <c r="AD77" s="9" t="e">
        <f>'S4 Maquette'!#REF!*1.5</f>
        <v>#REF!</v>
      </c>
    </row>
    <row r="78" spans="27:30" x14ac:dyDescent="0.35">
      <c r="AA78" s="9" t="e">
        <f>'S1 Maquette'!#REF!*1.5</f>
        <v>#REF!</v>
      </c>
      <c r="AB78" s="9" t="e">
        <f>'S2 Maquette'!#REF!*1.5</f>
        <v>#REF!</v>
      </c>
      <c r="AC78" s="9" t="e">
        <f>'S3 Maquette'!#REF!*1.5</f>
        <v>#REF!</v>
      </c>
      <c r="AD78" s="9" t="e">
        <f>'S4 Maquette'!#REF!*1.5</f>
        <v>#REF!</v>
      </c>
    </row>
    <row r="79" spans="27:30" x14ac:dyDescent="0.35">
      <c r="AA79" s="9" t="e">
        <f>'S1 Maquette'!#REF!*1.5</f>
        <v>#REF!</v>
      </c>
      <c r="AB79" s="9" t="e">
        <f>'S2 Maquette'!#REF!*1.5</f>
        <v>#REF!</v>
      </c>
      <c r="AC79" s="9" t="e">
        <f>'S3 Maquette'!#REF!*1.5</f>
        <v>#REF!</v>
      </c>
      <c r="AD79" s="9" t="e">
        <f>'S4 Maquette'!#REF!*1.5</f>
        <v>#REF!</v>
      </c>
    </row>
    <row r="80" spans="27:30" x14ac:dyDescent="0.35">
      <c r="AA80" s="9" t="e">
        <f>'S1 Maquette'!#REF!*1.5</f>
        <v>#REF!</v>
      </c>
      <c r="AB80" s="9" t="e">
        <f>'S2 Maquette'!#REF!*1.5</f>
        <v>#REF!</v>
      </c>
      <c r="AC80" s="9" t="e">
        <f>'S3 Maquette'!#REF!*1.5</f>
        <v>#REF!</v>
      </c>
      <c r="AD80" s="9" t="e">
        <f>'S4 Maquette'!#REF!*1.5</f>
        <v>#REF!</v>
      </c>
    </row>
    <row r="81" spans="27:30" x14ac:dyDescent="0.35">
      <c r="AA81" s="9" t="e">
        <f>'S1 Maquette'!#REF!*1.5</f>
        <v>#REF!</v>
      </c>
      <c r="AB81" s="9" t="e">
        <f>'S2 Maquette'!#REF!*1.5</f>
        <v>#REF!</v>
      </c>
      <c r="AC81" s="9" t="e">
        <f>'S3 Maquette'!#REF!*1.5</f>
        <v>#REF!</v>
      </c>
      <c r="AD81" s="9" t="e">
        <f>'S4 Maquette'!#REF!*1.5</f>
        <v>#REF!</v>
      </c>
    </row>
    <row r="82" spans="27:30" x14ac:dyDescent="0.35">
      <c r="AA82" s="9" t="e">
        <f>'S1 Maquette'!#REF!*1.5</f>
        <v>#REF!</v>
      </c>
      <c r="AB82" s="9" t="e">
        <f>'S2 Maquette'!#REF!*1.5</f>
        <v>#REF!</v>
      </c>
      <c r="AC82" s="9" t="e">
        <f>'S3 Maquette'!#REF!*1.5</f>
        <v>#REF!</v>
      </c>
      <c r="AD82" s="9" t="e">
        <f>'S4 Maquette'!#REF!*1.5</f>
        <v>#REF!</v>
      </c>
    </row>
    <row r="83" spans="27:30" x14ac:dyDescent="0.35">
      <c r="AA83" s="9" t="e">
        <f>'S1 Maquette'!#REF!*1.5</f>
        <v>#REF!</v>
      </c>
      <c r="AB83" s="9" t="e">
        <f>'S2 Maquette'!#REF!*1.5</f>
        <v>#REF!</v>
      </c>
      <c r="AC83" s="9" t="e">
        <f>'S3 Maquette'!#REF!*1.5</f>
        <v>#REF!</v>
      </c>
      <c r="AD83" s="9" t="e">
        <f>'S4 Maquette'!#REF!*1.5</f>
        <v>#REF!</v>
      </c>
    </row>
    <row r="84" spans="27:30" x14ac:dyDescent="0.35">
      <c r="AA84" s="9" t="e">
        <f>'S1 Maquette'!#REF!*1.5</f>
        <v>#REF!</v>
      </c>
      <c r="AB84" s="9" t="e">
        <f>'S2 Maquette'!#REF!*1.5</f>
        <v>#REF!</v>
      </c>
      <c r="AC84" s="9" t="e">
        <f>'S3 Maquette'!#REF!*1.5</f>
        <v>#REF!</v>
      </c>
      <c r="AD84" s="9" t="e">
        <f>'S4 Maquette'!#REF!*1.5</f>
        <v>#REF!</v>
      </c>
    </row>
    <row r="85" spans="27:30" x14ac:dyDescent="0.35">
      <c r="AA85" s="9" t="e">
        <f>'S1 Maquette'!#REF!*1.5</f>
        <v>#REF!</v>
      </c>
      <c r="AB85" s="9" t="e">
        <f>'S2 Maquette'!#REF!*1.5</f>
        <v>#REF!</v>
      </c>
      <c r="AC85" s="9" t="e">
        <f>'S3 Maquette'!#REF!*1.5</f>
        <v>#REF!</v>
      </c>
      <c r="AD85" s="9" t="e">
        <f>'S4 Maquette'!#REF!*1.5</f>
        <v>#REF!</v>
      </c>
    </row>
    <row r="86" spans="27:30" x14ac:dyDescent="0.35">
      <c r="AA86" s="9" t="e">
        <f>'S1 Maquette'!#REF!*1.5</f>
        <v>#REF!</v>
      </c>
      <c r="AB86" s="9" t="e">
        <f>'S2 Maquette'!#REF!*1.5</f>
        <v>#REF!</v>
      </c>
      <c r="AC86" s="9" t="e">
        <f>'S3 Maquette'!#REF!*1.5</f>
        <v>#REF!</v>
      </c>
      <c r="AD86" s="9" t="e">
        <f>'S4 Maquette'!#REF!*1.5</f>
        <v>#REF!</v>
      </c>
    </row>
    <row r="87" spans="27:30" x14ac:dyDescent="0.35">
      <c r="AA87" s="9" t="e">
        <f>'S1 Maquette'!#REF!*1.5</f>
        <v>#REF!</v>
      </c>
      <c r="AB87" s="9" t="e">
        <f>'S2 Maquette'!#REF!*1.5</f>
        <v>#REF!</v>
      </c>
      <c r="AC87" s="9" t="e">
        <f>'S3 Maquette'!#REF!*1.5</f>
        <v>#REF!</v>
      </c>
      <c r="AD87" s="9" t="e">
        <f>'S4 Maquette'!#REF!*1.5</f>
        <v>#REF!</v>
      </c>
    </row>
    <row r="88" spans="27:30" x14ac:dyDescent="0.35">
      <c r="AA88" s="9" t="e">
        <f>'S1 Maquette'!#REF!*1.5</f>
        <v>#REF!</v>
      </c>
      <c r="AB88" s="9" t="e">
        <f>'S2 Maquette'!#REF!*1.5</f>
        <v>#REF!</v>
      </c>
      <c r="AC88" s="9" t="e">
        <f>'S3 Maquette'!#REF!*1.5</f>
        <v>#REF!</v>
      </c>
      <c r="AD88" s="9" t="e">
        <f>'S4 Maquette'!#REF!*1.5</f>
        <v>#REF!</v>
      </c>
    </row>
    <row r="89" spans="27:30" x14ac:dyDescent="0.35">
      <c r="AA89" s="9" t="e">
        <f>'S1 Maquette'!#REF!*1.5</f>
        <v>#REF!</v>
      </c>
      <c r="AB89" s="9" t="e">
        <f>'S2 Maquette'!#REF!*1.5</f>
        <v>#REF!</v>
      </c>
      <c r="AC89" s="9" t="e">
        <f>'S3 Maquette'!#REF!*1.5</f>
        <v>#REF!</v>
      </c>
      <c r="AD89" s="9" t="e">
        <f>'S4 Maquette'!#REF!*1.5</f>
        <v>#REF!</v>
      </c>
    </row>
    <row r="90" spans="27:30" x14ac:dyDescent="0.35">
      <c r="AA90" s="9" t="e">
        <f>'S1 Maquette'!#REF!*1.5</f>
        <v>#REF!</v>
      </c>
      <c r="AB90" s="9" t="e">
        <f>'S2 Maquette'!#REF!*1.5</f>
        <v>#REF!</v>
      </c>
      <c r="AC90" s="9" t="e">
        <f>'S3 Maquette'!#REF!*1.5</f>
        <v>#REF!</v>
      </c>
      <c r="AD90" s="9" t="e">
        <f>'S4 Maquette'!#REF!*1.5</f>
        <v>#REF!</v>
      </c>
    </row>
    <row r="91" spans="27:30" x14ac:dyDescent="0.35">
      <c r="AA91" s="9" t="e">
        <f>'S1 Maquette'!#REF!*1.5</f>
        <v>#REF!</v>
      </c>
      <c r="AB91" s="9" t="e">
        <f>'S2 Maquette'!#REF!*1.5</f>
        <v>#REF!</v>
      </c>
      <c r="AC91" s="9" t="e">
        <f>'S3 Maquette'!#REF!*1.5</f>
        <v>#REF!</v>
      </c>
      <c r="AD91" s="9" t="e">
        <f>'S4 Maquette'!#REF!*1.5</f>
        <v>#REF!</v>
      </c>
    </row>
    <row r="92" spans="27:30" x14ac:dyDescent="0.35">
      <c r="AA92" s="9" t="e">
        <f>'S1 Maquette'!#REF!*1.5</f>
        <v>#REF!</v>
      </c>
      <c r="AB92" s="9" t="e">
        <f>'S2 Maquette'!#REF!*1.5</f>
        <v>#REF!</v>
      </c>
      <c r="AC92" s="9" t="e">
        <f>'S3 Maquette'!#REF!*1.5</f>
        <v>#REF!</v>
      </c>
      <c r="AD92" s="9" t="e">
        <f>'S4 Maquette'!#REF!*1.5</f>
        <v>#REF!</v>
      </c>
    </row>
    <row r="93" spans="27:30" x14ac:dyDescent="0.35">
      <c r="AA93" s="9" t="e">
        <f>'S1 Maquette'!#REF!*1.5</f>
        <v>#REF!</v>
      </c>
      <c r="AB93" s="9" t="e">
        <f>'S2 Maquette'!#REF!*1.5</f>
        <v>#REF!</v>
      </c>
      <c r="AC93" s="9" t="e">
        <f>'S3 Maquette'!#REF!*1.5</f>
        <v>#REF!</v>
      </c>
      <c r="AD93" s="9" t="e">
        <f>'S4 Maquette'!#REF!*1.5</f>
        <v>#REF!</v>
      </c>
    </row>
    <row r="94" spans="27:30" x14ac:dyDescent="0.35">
      <c r="AA94" s="9" t="e">
        <f>'S1 Maquette'!#REF!*1.5</f>
        <v>#REF!</v>
      </c>
      <c r="AB94" s="9" t="e">
        <f>'S2 Maquette'!#REF!*1.5</f>
        <v>#REF!</v>
      </c>
      <c r="AC94" s="9" t="e">
        <f>'S3 Maquette'!#REF!*1.5</f>
        <v>#REF!</v>
      </c>
      <c r="AD94" s="9" t="e">
        <f>'S4 Maquette'!#REF!*1.5</f>
        <v>#REF!</v>
      </c>
    </row>
    <row r="95" spans="27:30" x14ac:dyDescent="0.35">
      <c r="AA95" s="9" t="e">
        <f>'S1 Maquette'!#REF!*1.5</f>
        <v>#REF!</v>
      </c>
      <c r="AB95" s="9" t="e">
        <f>'S2 Maquette'!#REF!*1.5</f>
        <v>#REF!</v>
      </c>
      <c r="AC95" s="9" t="e">
        <f>'S3 Maquette'!#REF!*1.5</f>
        <v>#REF!</v>
      </c>
      <c r="AD95" s="9" t="e">
        <f>'S4 Maquette'!#REF!*1.5</f>
        <v>#REF!</v>
      </c>
    </row>
    <row r="96" spans="27:30" x14ac:dyDescent="0.35">
      <c r="AA96" s="9" t="e">
        <f>'S1 Maquette'!#REF!*1.5</f>
        <v>#REF!</v>
      </c>
      <c r="AB96" s="9" t="e">
        <f>'S2 Maquette'!#REF!*1.5</f>
        <v>#REF!</v>
      </c>
      <c r="AC96" s="9" t="e">
        <f>'S3 Maquette'!#REF!*1.5</f>
        <v>#REF!</v>
      </c>
      <c r="AD96" s="9" t="e">
        <f>'S4 Maquette'!#REF!*1.5</f>
        <v>#REF!</v>
      </c>
    </row>
    <row r="97" spans="27:30" x14ac:dyDescent="0.35">
      <c r="AA97" s="9" t="e">
        <f>'S1 Maquette'!#REF!*1.5</f>
        <v>#REF!</v>
      </c>
      <c r="AB97" s="9" t="e">
        <f>'S2 Maquette'!#REF!*1.5</f>
        <v>#REF!</v>
      </c>
      <c r="AC97" s="9" t="e">
        <f>'S3 Maquette'!#REF!*1.5</f>
        <v>#REF!</v>
      </c>
      <c r="AD97" s="9" t="e">
        <f>'S4 Maquette'!#REF!*1.5</f>
        <v>#REF!</v>
      </c>
    </row>
    <row r="98" spans="27:30" x14ac:dyDescent="0.35">
      <c r="AA98" s="9" t="e">
        <f>'S1 Maquette'!#REF!*1.5</f>
        <v>#REF!</v>
      </c>
      <c r="AB98" s="9" t="e">
        <f>'S2 Maquette'!#REF!*1.5</f>
        <v>#REF!</v>
      </c>
      <c r="AC98" s="9" t="e">
        <f>'S3 Maquette'!#REF!*1.5</f>
        <v>#REF!</v>
      </c>
      <c r="AD98" s="9" t="e">
        <f>'S4 Maquette'!#REF!*1.5</f>
        <v>#REF!</v>
      </c>
    </row>
    <row r="99" spans="27:30" x14ac:dyDescent="0.35">
      <c r="AA99" s="9" t="e">
        <f>'S1 Maquette'!#REF!*1.5</f>
        <v>#REF!</v>
      </c>
      <c r="AB99" s="9" t="e">
        <f>'S2 Maquette'!#REF!*1.5</f>
        <v>#REF!</v>
      </c>
      <c r="AC99" s="9" t="e">
        <f>'S3 Maquette'!#REF!*1.5</f>
        <v>#REF!</v>
      </c>
      <c r="AD99" s="9" t="e">
        <f>'S4 Maquette'!#REF!*1.5</f>
        <v>#REF!</v>
      </c>
    </row>
    <row r="100" spans="27:30" x14ac:dyDescent="0.35">
      <c r="AA100" s="9" t="e">
        <f>'S1 Maquette'!#REF!*1.5</f>
        <v>#REF!</v>
      </c>
      <c r="AB100" s="9" t="e">
        <f>'S2 Maquette'!#REF!*1.5</f>
        <v>#REF!</v>
      </c>
      <c r="AC100" s="9" t="e">
        <f>'S3 Maquette'!#REF!*1.5</f>
        <v>#REF!</v>
      </c>
      <c r="AD100" s="9" t="e">
        <f>'S4 Maquette'!#REF!*1.5</f>
        <v>#REF!</v>
      </c>
    </row>
    <row r="101" spans="27:30" x14ac:dyDescent="0.35">
      <c r="AA101" s="9" t="e">
        <f>'S1 Maquette'!#REF!*1.5</f>
        <v>#REF!</v>
      </c>
      <c r="AB101" s="9" t="e">
        <f>'S2 Maquette'!#REF!*1.5</f>
        <v>#REF!</v>
      </c>
      <c r="AC101" s="9" t="e">
        <f>'S3 Maquette'!#REF!*1.5</f>
        <v>#REF!</v>
      </c>
      <c r="AD101" s="9" t="e">
        <f>'S4 Maquette'!#REF!*1.5</f>
        <v>#REF!</v>
      </c>
    </row>
    <row r="102" spans="27:30" x14ac:dyDescent="0.35">
      <c r="AA102" s="9" t="e">
        <f>'S1 Maquette'!#REF!*1.5</f>
        <v>#REF!</v>
      </c>
      <c r="AB102" s="9" t="e">
        <f>'S2 Maquette'!#REF!*1.5</f>
        <v>#REF!</v>
      </c>
      <c r="AC102" s="9" t="e">
        <f>'S3 Maquette'!#REF!*1.5</f>
        <v>#REF!</v>
      </c>
      <c r="AD102" s="9" t="e">
        <f>'S4 Maquette'!#REF!*1.5</f>
        <v>#REF!</v>
      </c>
    </row>
    <row r="103" spans="27:30" x14ac:dyDescent="0.35">
      <c r="AA103" s="9" t="e">
        <f>'S1 Maquette'!#REF!*1.5</f>
        <v>#REF!</v>
      </c>
      <c r="AB103" s="9" t="e">
        <f>'S2 Maquette'!#REF!*1.5</f>
        <v>#REF!</v>
      </c>
      <c r="AC103" s="9" t="e">
        <f>'S3 Maquette'!#REF!*1.5</f>
        <v>#REF!</v>
      </c>
      <c r="AD103" s="9" t="e">
        <f>'S4 Maquette'!#REF!*1.5</f>
        <v>#REF!</v>
      </c>
    </row>
    <row r="104" spans="27:30" x14ac:dyDescent="0.35">
      <c r="AA104" s="9" t="e">
        <f>'S1 Maquette'!#REF!*1.5</f>
        <v>#REF!</v>
      </c>
      <c r="AB104" s="9" t="e">
        <f>'S2 Maquette'!#REF!*1.5</f>
        <v>#REF!</v>
      </c>
      <c r="AC104" s="9" t="e">
        <f>'S3 Maquette'!#REF!*1.5</f>
        <v>#REF!</v>
      </c>
      <c r="AD104" s="9" t="e">
        <f>'S4 Maquette'!#REF!*1.5</f>
        <v>#REF!</v>
      </c>
    </row>
    <row r="105" spans="27:30" x14ac:dyDescent="0.35">
      <c r="AA105" s="9" t="e">
        <f>'S1 Maquette'!#REF!*1.5</f>
        <v>#REF!</v>
      </c>
      <c r="AB105" s="9" t="e">
        <f>'S2 Maquette'!#REF!*1.5</f>
        <v>#REF!</v>
      </c>
      <c r="AC105" s="9" t="e">
        <f>'S3 Maquette'!#REF!*1.5</f>
        <v>#REF!</v>
      </c>
      <c r="AD105" s="9" t="e">
        <f>'S4 Maquette'!#REF!*1.5</f>
        <v>#REF!</v>
      </c>
    </row>
    <row r="106" spans="27:30" x14ac:dyDescent="0.35">
      <c r="AA106" s="9" t="e">
        <f>'S1 Maquette'!#REF!*1.5</f>
        <v>#REF!</v>
      </c>
      <c r="AB106" s="9" t="e">
        <f>'S2 Maquette'!#REF!*1.5</f>
        <v>#REF!</v>
      </c>
      <c r="AC106" s="9" t="e">
        <f>'S3 Maquette'!#REF!*1.5</f>
        <v>#REF!</v>
      </c>
      <c r="AD106" s="9" t="e">
        <f>'S4 Maquette'!#REF!*1.5</f>
        <v>#REF!</v>
      </c>
    </row>
    <row r="107" spans="27:30" x14ac:dyDescent="0.35">
      <c r="AA107" s="9" t="e">
        <f>'S1 Maquette'!#REF!*1.5</f>
        <v>#REF!</v>
      </c>
      <c r="AB107" s="9" t="e">
        <f>'S2 Maquette'!#REF!*1.5</f>
        <v>#REF!</v>
      </c>
      <c r="AC107" s="9" t="e">
        <f>'S3 Maquette'!#REF!*1.5</f>
        <v>#REF!</v>
      </c>
      <c r="AD107" s="9" t="e">
        <f>'S4 Maquette'!#REF!*1.5</f>
        <v>#REF!</v>
      </c>
    </row>
    <row r="108" spans="27:30" x14ac:dyDescent="0.35">
      <c r="AA108" s="9" t="e">
        <f>'S1 Maquette'!#REF!*1.5</f>
        <v>#REF!</v>
      </c>
      <c r="AB108" s="9" t="e">
        <f>'S2 Maquette'!#REF!*1.5</f>
        <v>#REF!</v>
      </c>
      <c r="AC108" s="9" t="e">
        <f>'S3 Maquette'!#REF!*1.5</f>
        <v>#REF!</v>
      </c>
      <c r="AD108" s="9" t="e">
        <f>'S4 Maquette'!#REF!*1.5</f>
        <v>#REF!</v>
      </c>
    </row>
    <row r="109" spans="27:30" x14ac:dyDescent="0.35">
      <c r="AA109" s="9" t="e">
        <f>'S1 Maquette'!#REF!*1.5</f>
        <v>#REF!</v>
      </c>
      <c r="AB109" s="9" t="e">
        <f>'S2 Maquette'!#REF!*1.5</f>
        <v>#REF!</v>
      </c>
      <c r="AC109" s="9" t="e">
        <f>'S3 Maquette'!#REF!*1.5</f>
        <v>#REF!</v>
      </c>
      <c r="AD109" s="9" t="e">
        <f>'S4 Maquette'!#REF!*1.5</f>
        <v>#REF!</v>
      </c>
    </row>
    <row r="110" spans="27:30" x14ac:dyDescent="0.35">
      <c r="AA110" s="9" t="e">
        <f>'S1 Maquette'!#REF!*1.5</f>
        <v>#REF!</v>
      </c>
      <c r="AB110" s="9" t="e">
        <f>'S2 Maquette'!#REF!*1.5</f>
        <v>#REF!</v>
      </c>
      <c r="AC110" s="9" t="e">
        <f>'S3 Maquette'!#REF!*1.5</f>
        <v>#REF!</v>
      </c>
      <c r="AD110" s="9" t="e">
        <f>'S4 Maquette'!#REF!*1.5</f>
        <v>#REF!</v>
      </c>
    </row>
    <row r="111" spans="27:30" x14ac:dyDescent="0.35">
      <c r="AA111" s="9" t="e">
        <f>'S1 Maquette'!#REF!*1.5</f>
        <v>#REF!</v>
      </c>
      <c r="AB111" s="9" t="e">
        <f>'S2 Maquette'!#REF!*1.5</f>
        <v>#REF!</v>
      </c>
      <c r="AC111" s="9" t="e">
        <f>'S3 Maquette'!#REF!*1.5</f>
        <v>#REF!</v>
      </c>
      <c r="AD111" s="9" t="e">
        <f>'S4 Maquette'!#REF!*1.5</f>
        <v>#REF!</v>
      </c>
    </row>
    <row r="112" spans="27:30" x14ac:dyDescent="0.35">
      <c r="AA112" s="9" t="e">
        <f>'S1 Maquette'!#REF!*1.5</f>
        <v>#REF!</v>
      </c>
      <c r="AB112" s="9" t="e">
        <f>'S2 Maquette'!#REF!*1.5</f>
        <v>#REF!</v>
      </c>
      <c r="AC112" s="9" t="e">
        <f>'S3 Maquette'!#REF!*1.5</f>
        <v>#REF!</v>
      </c>
      <c r="AD112" s="9" t="e">
        <f>'S4 Maquette'!#REF!*1.5</f>
        <v>#REF!</v>
      </c>
    </row>
    <row r="113" spans="27:30" x14ac:dyDescent="0.35">
      <c r="AA113" s="9" t="e">
        <f>'S1 Maquette'!#REF!*1.5</f>
        <v>#REF!</v>
      </c>
      <c r="AB113" s="9" t="e">
        <f>'S2 Maquette'!#REF!*1.5</f>
        <v>#REF!</v>
      </c>
      <c r="AC113" s="9" t="e">
        <f>'S3 Maquette'!#REF!*1.5</f>
        <v>#REF!</v>
      </c>
      <c r="AD113" s="9" t="e">
        <f>'S4 Maquette'!#REF!*1.5</f>
        <v>#REF!</v>
      </c>
    </row>
    <row r="114" spans="27:30" x14ac:dyDescent="0.35">
      <c r="AA114" s="9" t="e">
        <f>'S1 Maquette'!#REF!*1.5</f>
        <v>#REF!</v>
      </c>
      <c r="AB114" s="9" t="e">
        <f>'S2 Maquette'!#REF!*1.5</f>
        <v>#REF!</v>
      </c>
      <c r="AC114" s="9" t="e">
        <f>'S3 Maquette'!#REF!*1.5</f>
        <v>#REF!</v>
      </c>
      <c r="AD114" s="9" t="e">
        <f>'S4 Maquette'!#REF!*1.5</f>
        <v>#REF!</v>
      </c>
    </row>
    <row r="115" spans="27:30" x14ac:dyDescent="0.35">
      <c r="AA115" s="9" t="e">
        <f>'S1 Maquette'!#REF!*1.5</f>
        <v>#REF!</v>
      </c>
      <c r="AB115" s="9" t="e">
        <f>'S2 Maquette'!#REF!*1.5</f>
        <v>#REF!</v>
      </c>
      <c r="AC115" s="9" t="e">
        <f>'S3 Maquette'!#REF!*1.5</f>
        <v>#REF!</v>
      </c>
      <c r="AD115" s="9" t="e">
        <f>'S4 Maquette'!#REF!*1.5</f>
        <v>#REF!</v>
      </c>
    </row>
    <row r="116" spans="27:30" x14ac:dyDescent="0.35">
      <c r="AA116" s="9" t="e">
        <f>'S1 Maquette'!#REF!*1.5</f>
        <v>#REF!</v>
      </c>
      <c r="AB116" s="9" t="e">
        <f>'S2 Maquette'!#REF!*1.5</f>
        <v>#REF!</v>
      </c>
      <c r="AC116" s="9" t="e">
        <f>'S3 Maquette'!#REF!*1.5</f>
        <v>#REF!</v>
      </c>
      <c r="AD116" s="9" t="e">
        <f>'S4 Maquette'!#REF!*1.5</f>
        <v>#REF!</v>
      </c>
    </row>
    <row r="117" spans="27:30" x14ac:dyDescent="0.35">
      <c r="AA117" s="9" t="e">
        <f>'S1 Maquette'!#REF!*1.5</f>
        <v>#REF!</v>
      </c>
      <c r="AB117" s="9" t="e">
        <f>'S2 Maquette'!#REF!*1.5</f>
        <v>#REF!</v>
      </c>
      <c r="AC117" s="9" t="e">
        <f>'S3 Maquette'!#REF!*1.5</f>
        <v>#REF!</v>
      </c>
      <c r="AD117" s="9" t="e">
        <f>'S4 Maquette'!#REF!*1.5</f>
        <v>#REF!</v>
      </c>
    </row>
    <row r="118" spans="27:30" x14ac:dyDescent="0.35">
      <c r="AA118" s="9" t="e">
        <f>'S1 Maquette'!#REF!*1.5</f>
        <v>#REF!</v>
      </c>
      <c r="AB118" s="9" t="e">
        <f>'S2 Maquette'!#REF!*1.5</f>
        <v>#REF!</v>
      </c>
      <c r="AC118" s="9" t="e">
        <f>'S3 Maquette'!#REF!*1.5</f>
        <v>#REF!</v>
      </c>
      <c r="AD118" s="9" t="e">
        <f>'S4 Maquette'!#REF!*1.5</f>
        <v>#REF!</v>
      </c>
    </row>
    <row r="119" spans="27:30" x14ac:dyDescent="0.35">
      <c r="AA119" s="9" t="e">
        <f>'S1 Maquette'!#REF!*1.5</f>
        <v>#REF!</v>
      </c>
      <c r="AB119" s="9" t="e">
        <f>'S2 Maquette'!#REF!*1.5</f>
        <v>#REF!</v>
      </c>
      <c r="AC119" s="9" t="e">
        <f>'S3 Maquette'!#REF!*1.5</f>
        <v>#REF!</v>
      </c>
      <c r="AD119" s="9" t="e">
        <f>'S4 Maquette'!#REF!*1.5</f>
        <v>#REF!</v>
      </c>
    </row>
    <row r="120" spans="27:30" x14ac:dyDescent="0.35">
      <c r="AA120" s="9" t="e">
        <f>'S1 Maquette'!#REF!*1.5</f>
        <v>#REF!</v>
      </c>
      <c r="AB120" s="9" t="e">
        <f>'S2 Maquette'!#REF!*1.5</f>
        <v>#REF!</v>
      </c>
      <c r="AC120" s="9" t="e">
        <f>'S3 Maquette'!#REF!*1.5</f>
        <v>#REF!</v>
      </c>
      <c r="AD120" s="9" t="e">
        <f>'S4 Maquette'!#REF!*1.5</f>
        <v>#REF!</v>
      </c>
    </row>
    <row r="121" spans="27:30" x14ac:dyDescent="0.35">
      <c r="AA121" s="9" t="e">
        <f>'S1 Maquette'!#REF!*1.5</f>
        <v>#REF!</v>
      </c>
      <c r="AB121" s="9" t="e">
        <f>'S2 Maquette'!#REF!*1.5</f>
        <v>#REF!</v>
      </c>
      <c r="AC121" s="9" t="e">
        <f>'S3 Maquette'!#REF!*1.5</f>
        <v>#REF!</v>
      </c>
      <c r="AD121" s="9" t="e">
        <f>'S4 Maquette'!#REF!*1.5</f>
        <v>#REF!</v>
      </c>
    </row>
    <row r="122" spans="27:30" x14ac:dyDescent="0.35">
      <c r="AA122" s="9" t="e">
        <f>'S1 Maquette'!#REF!*1.5</f>
        <v>#REF!</v>
      </c>
      <c r="AB122" s="9" t="e">
        <f>'S2 Maquette'!#REF!*1.5</f>
        <v>#REF!</v>
      </c>
      <c r="AC122" s="9" t="e">
        <f>'S3 Maquette'!#REF!*1.5</f>
        <v>#REF!</v>
      </c>
      <c r="AD122" s="9" t="e">
        <f>'S4 Maquette'!#REF!*1.5</f>
        <v>#REF!</v>
      </c>
    </row>
    <row r="123" spans="27:30" x14ac:dyDescent="0.35">
      <c r="AA123" s="9" t="e">
        <f>'S1 Maquette'!#REF!*1.5</f>
        <v>#REF!</v>
      </c>
      <c r="AB123" s="9" t="e">
        <f>'S2 Maquette'!#REF!*1.5</f>
        <v>#REF!</v>
      </c>
      <c r="AC123" s="9" t="e">
        <f>'S3 Maquette'!#REF!*1.5</f>
        <v>#REF!</v>
      </c>
      <c r="AD123" s="9" t="e">
        <f>'S4 Maquette'!#REF!*1.5</f>
        <v>#REF!</v>
      </c>
    </row>
    <row r="124" spans="27:30" x14ac:dyDescent="0.35">
      <c r="AA124" s="9" t="e">
        <f>'S1 Maquette'!#REF!*1.5</f>
        <v>#REF!</v>
      </c>
      <c r="AB124" s="9" t="e">
        <f>'S2 Maquette'!#REF!*1.5</f>
        <v>#REF!</v>
      </c>
      <c r="AC124" s="9" t="e">
        <f>'S3 Maquette'!#REF!*1.5</f>
        <v>#REF!</v>
      </c>
      <c r="AD124" s="9" t="e">
        <f>'S4 Maquette'!#REF!*1.5</f>
        <v>#REF!</v>
      </c>
    </row>
    <row r="125" spans="27:30" x14ac:dyDescent="0.35">
      <c r="AA125" s="9" t="e">
        <f>'S1 Maquette'!#REF!*1.5</f>
        <v>#REF!</v>
      </c>
      <c r="AB125" s="9" t="e">
        <f>'S2 Maquette'!#REF!*1.5</f>
        <v>#REF!</v>
      </c>
      <c r="AC125" s="9" t="e">
        <f>'S3 Maquette'!#REF!*1.5</f>
        <v>#REF!</v>
      </c>
      <c r="AD125" s="9" t="e">
        <f>'S4 Maquette'!#REF!*1.5</f>
        <v>#REF!</v>
      </c>
    </row>
    <row r="126" spans="27:30" x14ac:dyDescent="0.35">
      <c r="AA126" s="9" t="e">
        <f>'S1 Maquette'!#REF!*1.5</f>
        <v>#REF!</v>
      </c>
      <c r="AB126" s="9" t="e">
        <f>'S2 Maquette'!#REF!*1.5</f>
        <v>#REF!</v>
      </c>
      <c r="AC126" s="9" t="e">
        <f>'S3 Maquette'!#REF!*1.5</f>
        <v>#REF!</v>
      </c>
      <c r="AD126" s="9" t="e">
        <f>'S4 Maquette'!#REF!*1.5</f>
        <v>#REF!</v>
      </c>
    </row>
    <row r="127" spans="27:30" x14ac:dyDescent="0.35">
      <c r="AA127" s="9" t="e">
        <f>'S1 Maquette'!#REF!*1.5</f>
        <v>#REF!</v>
      </c>
      <c r="AB127" s="9" t="e">
        <f>'S2 Maquette'!#REF!*1.5</f>
        <v>#REF!</v>
      </c>
      <c r="AC127" s="9" t="e">
        <f>'S3 Maquette'!#REF!*1.5</f>
        <v>#REF!</v>
      </c>
      <c r="AD127" s="9" t="e">
        <f>'S4 Maquette'!#REF!*1.5</f>
        <v>#REF!</v>
      </c>
    </row>
    <row r="128" spans="27:30" x14ac:dyDescent="0.35">
      <c r="AA128" s="9" t="e">
        <f>'S1 Maquette'!#REF!*1.5</f>
        <v>#REF!</v>
      </c>
      <c r="AB128" s="9" t="e">
        <f>'S2 Maquette'!#REF!*1.5</f>
        <v>#REF!</v>
      </c>
      <c r="AC128" s="9" t="e">
        <f>'S3 Maquette'!#REF!*1.5</f>
        <v>#REF!</v>
      </c>
      <c r="AD128" s="9" t="e">
        <f>'S4 Maquette'!#REF!*1.5</f>
        <v>#REF!</v>
      </c>
    </row>
    <row r="129" spans="27:30" x14ac:dyDescent="0.35">
      <c r="AA129" s="9" t="e">
        <f>'S1 Maquette'!#REF!*1.5</f>
        <v>#REF!</v>
      </c>
      <c r="AB129" s="9" t="e">
        <f>'S2 Maquette'!#REF!*1.5</f>
        <v>#REF!</v>
      </c>
      <c r="AC129" s="9" t="e">
        <f>'S3 Maquette'!#REF!*1.5</f>
        <v>#REF!</v>
      </c>
      <c r="AD129" s="9" t="e">
        <f>'S4 Maquette'!#REF!*1.5</f>
        <v>#REF!</v>
      </c>
    </row>
    <row r="130" spans="27:30" x14ac:dyDescent="0.35">
      <c r="AA130" s="9" t="e">
        <f>'S1 Maquette'!#REF!*1.5</f>
        <v>#REF!</v>
      </c>
      <c r="AB130" s="9" t="e">
        <f>'S2 Maquette'!#REF!*1.5</f>
        <v>#REF!</v>
      </c>
      <c r="AC130" s="9" t="e">
        <f>'S3 Maquette'!#REF!*1.5</f>
        <v>#REF!</v>
      </c>
      <c r="AD130" s="9" t="e">
        <f>'S4 Maquette'!#REF!*1.5</f>
        <v>#REF!</v>
      </c>
    </row>
    <row r="131" spans="27:30" x14ac:dyDescent="0.35">
      <c r="AA131" s="9" t="e">
        <f>'S1 Maquette'!#REF!*1.5</f>
        <v>#REF!</v>
      </c>
      <c r="AB131" s="9" t="e">
        <f>'S2 Maquette'!#REF!*1.5</f>
        <v>#REF!</v>
      </c>
      <c r="AC131" s="9" t="e">
        <f>'S3 Maquette'!#REF!*1.5</f>
        <v>#REF!</v>
      </c>
      <c r="AD131" s="9" t="e">
        <f>'S4 Maquette'!#REF!*1.5</f>
        <v>#REF!</v>
      </c>
    </row>
    <row r="132" spans="27:30" x14ac:dyDescent="0.35">
      <c r="AA132" s="9" t="e">
        <f>'S1 Maquette'!#REF!*1.5</f>
        <v>#REF!</v>
      </c>
      <c r="AB132" s="9" t="e">
        <f>'S2 Maquette'!#REF!*1.5</f>
        <v>#REF!</v>
      </c>
      <c r="AC132" s="9" t="e">
        <f>'S3 Maquette'!#REF!*1.5</f>
        <v>#REF!</v>
      </c>
      <c r="AD132" s="9" t="e">
        <f>'S4 Maquette'!#REF!*1.5</f>
        <v>#REF!</v>
      </c>
    </row>
    <row r="133" spans="27:30" x14ac:dyDescent="0.35">
      <c r="AA133" s="9" t="e">
        <f>'S1 Maquette'!#REF!*1.5</f>
        <v>#REF!</v>
      </c>
      <c r="AB133" s="9" t="e">
        <f>'S2 Maquette'!#REF!*1.5</f>
        <v>#REF!</v>
      </c>
      <c r="AC133" s="9" t="e">
        <f>'S3 Maquette'!#REF!*1.5</f>
        <v>#REF!</v>
      </c>
      <c r="AD133" s="9" t="e">
        <f>'S4 Maquette'!#REF!*1.5</f>
        <v>#REF!</v>
      </c>
    </row>
    <row r="134" spans="27:30" x14ac:dyDescent="0.35">
      <c r="AA134" s="9" t="e">
        <f>'S1 Maquette'!#REF!*1.5</f>
        <v>#REF!</v>
      </c>
      <c r="AB134" s="9" t="e">
        <f>'S2 Maquette'!#REF!*1.5</f>
        <v>#REF!</v>
      </c>
      <c r="AC134" s="9" t="e">
        <f>'S3 Maquette'!#REF!*1.5</f>
        <v>#REF!</v>
      </c>
      <c r="AD134" s="9" t="e">
        <f>'S4 Maquette'!#REF!*1.5</f>
        <v>#REF!</v>
      </c>
    </row>
    <row r="135" spans="27:30" x14ac:dyDescent="0.35">
      <c r="AA135" s="9" t="e">
        <f>'S1 Maquette'!#REF!*1.5</f>
        <v>#REF!</v>
      </c>
      <c r="AB135" s="9" t="e">
        <f>'S2 Maquette'!#REF!*1.5</f>
        <v>#REF!</v>
      </c>
      <c r="AC135" s="9" t="e">
        <f>'S3 Maquette'!#REF!*1.5</f>
        <v>#REF!</v>
      </c>
      <c r="AD135" s="9" t="e">
        <f>'S4 Maquette'!#REF!*1.5</f>
        <v>#REF!</v>
      </c>
    </row>
    <row r="136" spans="27:30" x14ac:dyDescent="0.35">
      <c r="AA136" s="9" t="e">
        <f>'S1 Maquette'!#REF!*1.5</f>
        <v>#REF!</v>
      </c>
      <c r="AB136" s="9" t="e">
        <f>'S2 Maquette'!#REF!*1.5</f>
        <v>#REF!</v>
      </c>
      <c r="AC136" s="9" t="e">
        <f>'S3 Maquette'!#REF!*1.5</f>
        <v>#REF!</v>
      </c>
      <c r="AD136" s="9" t="e">
        <f>'S4 Maquette'!#REF!*1.5</f>
        <v>#REF!</v>
      </c>
    </row>
    <row r="137" spans="27:30" x14ac:dyDescent="0.35">
      <c r="AA137" s="9" t="e">
        <f>'S1 Maquette'!#REF!*1.5</f>
        <v>#REF!</v>
      </c>
      <c r="AB137" s="9" t="e">
        <f>'S2 Maquette'!#REF!*1.5</f>
        <v>#REF!</v>
      </c>
      <c r="AC137" s="9" t="e">
        <f>'S3 Maquette'!#REF!*1.5</f>
        <v>#REF!</v>
      </c>
      <c r="AD137" s="9" t="e">
        <f>'S4 Maquette'!#REF!*1.5</f>
        <v>#REF!</v>
      </c>
    </row>
    <row r="138" spans="27:30" x14ac:dyDescent="0.35">
      <c r="AA138" s="9" t="e">
        <f>'S1 Maquette'!#REF!*1.5</f>
        <v>#REF!</v>
      </c>
      <c r="AB138" s="9" t="e">
        <f>'S2 Maquette'!#REF!*1.5</f>
        <v>#REF!</v>
      </c>
      <c r="AC138" s="9" t="e">
        <f>'S3 Maquette'!#REF!*1.5</f>
        <v>#REF!</v>
      </c>
      <c r="AD138" s="9" t="e">
        <f>'S4 Maquette'!#REF!*1.5</f>
        <v>#REF!</v>
      </c>
    </row>
    <row r="139" spans="27:30" x14ac:dyDescent="0.35">
      <c r="AA139" s="9" t="e">
        <f>'S1 Maquette'!#REF!*1.5</f>
        <v>#REF!</v>
      </c>
      <c r="AB139" s="9" t="e">
        <f>'S2 Maquette'!#REF!*1.5</f>
        <v>#REF!</v>
      </c>
      <c r="AC139" s="9" t="e">
        <f>'S3 Maquette'!#REF!*1.5</f>
        <v>#REF!</v>
      </c>
      <c r="AD139" s="9" t="e">
        <f>'S4 Maquette'!#REF!*1.5</f>
        <v>#REF!</v>
      </c>
    </row>
    <row r="140" spans="27:30" x14ac:dyDescent="0.35">
      <c r="AA140" s="9" t="e">
        <f>'S1 Maquette'!#REF!*1.5</f>
        <v>#REF!</v>
      </c>
      <c r="AB140" s="9" t="e">
        <f>'S2 Maquette'!#REF!*1.5</f>
        <v>#REF!</v>
      </c>
      <c r="AC140" s="9" t="e">
        <f>'S3 Maquette'!#REF!*1.5</f>
        <v>#REF!</v>
      </c>
      <c r="AD140" s="9" t="e">
        <f>'S4 Maquette'!#REF!*1.5</f>
        <v>#REF!</v>
      </c>
    </row>
    <row r="141" spans="27:30" x14ac:dyDescent="0.35">
      <c r="AA141" s="9" t="e">
        <f>'S1 Maquette'!#REF!*1.5</f>
        <v>#REF!</v>
      </c>
      <c r="AB141" s="9" t="e">
        <f>'S2 Maquette'!#REF!*1.5</f>
        <v>#REF!</v>
      </c>
      <c r="AC141" s="9" t="e">
        <f>'S3 Maquette'!#REF!*1.5</f>
        <v>#REF!</v>
      </c>
      <c r="AD141" s="9" t="e">
        <f>'S4 Maquette'!#REF!*1.5</f>
        <v>#REF!</v>
      </c>
    </row>
    <row r="142" spans="27:30" x14ac:dyDescent="0.35">
      <c r="AA142" s="9" t="e">
        <f>'S1 Maquette'!#REF!*1.5</f>
        <v>#REF!</v>
      </c>
      <c r="AB142" s="9" t="e">
        <f>'S2 Maquette'!#REF!*1.5</f>
        <v>#REF!</v>
      </c>
      <c r="AC142" s="9" t="e">
        <f>'S3 Maquette'!#REF!*1.5</f>
        <v>#REF!</v>
      </c>
      <c r="AD142" s="9" t="e">
        <f>'S4 Maquette'!#REF!*1.5</f>
        <v>#REF!</v>
      </c>
    </row>
    <row r="143" spans="27:30" x14ac:dyDescent="0.35">
      <c r="AA143" s="9" t="e">
        <f>'S1 Maquette'!#REF!*1.5</f>
        <v>#REF!</v>
      </c>
      <c r="AB143" s="9" t="e">
        <f>'S2 Maquette'!#REF!*1.5</f>
        <v>#REF!</v>
      </c>
      <c r="AC143" s="9" t="e">
        <f>'S3 Maquette'!#REF!*1.5</f>
        <v>#REF!</v>
      </c>
      <c r="AD143" s="9" t="e">
        <f>'S4 Maquette'!#REF!*1.5</f>
        <v>#REF!</v>
      </c>
    </row>
    <row r="144" spans="27:30" x14ac:dyDescent="0.35">
      <c r="AA144" s="9" t="e">
        <f>'S1 Maquette'!#REF!*1.5</f>
        <v>#REF!</v>
      </c>
      <c r="AB144" s="9" t="e">
        <f>'S2 Maquette'!#REF!*1.5</f>
        <v>#REF!</v>
      </c>
      <c r="AC144" s="9" t="e">
        <f>'S3 Maquette'!#REF!*1.5</f>
        <v>#REF!</v>
      </c>
      <c r="AD144" s="9" t="e">
        <f>'S4 Maquette'!#REF!*1.5</f>
        <v>#REF!</v>
      </c>
    </row>
    <row r="145" spans="27:30" x14ac:dyDescent="0.35">
      <c r="AA145" s="9" t="e">
        <f>'S1 Maquette'!#REF!*1.5</f>
        <v>#REF!</v>
      </c>
      <c r="AB145" s="9" t="e">
        <f>'S2 Maquette'!#REF!*1.5</f>
        <v>#REF!</v>
      </c>
      <c r="AC145" s="9" t="e">
        <f>'S3 Maquette'!#REF!*1.5</f>
        <v>#REF!</v>
      </c>
      <c r="AD145" s="9" t="e">
        <f>'S4 Maquette'!#REF!*1.5</f>
        <v>#REF!</v>
      </c>
    </row>
    <row r="146" spans="27:30" x14ac:dyDescent="0.35">
      <c r="AA146" s="9" t="e">
        <f>'S1 Maquette'!#REF!*1.5</f>
        <v>#REF!</v>
      </c>
      <c r="AB146" s="9" t="e">
        <f>'S2 Maquette'!#REF!*1.5</f>
        <v>#REF!</v>
      </c>
      <c r="AC146" s="9" t="e">
        <f>'S3 Maquette'!#REF!*1.5</f>
        <v>#REF!</v>
      </c>
      <c r="AD146" s="9" t="e">
        <f>'S4 Maquette'!#REF!*1.5</f>
        <v>#REF!</v>
      </c>
    </row>
    <row r="147" spans="27:30" x14ac:dyDescent="0.35">
      <c r="AA147" s="9" t="e">
        <f>'S1 Maquette'!#REF!*1.5</f>
        <v>#REF!</v>
      </c>
      <c r="AB147" s="9" t="e">
        <f>'S2 Maquette'!#REF!*1.5</f>
        <v>#REF!</v>
      </c>
      <c r="AC147" s="9" t="e">
        <f>'S3 Maquette'!#REF!*1.5</f>
        <v>#REF!</v>
      </c>
      <c r="AD147" s="9" t="e">
        <f>'S4 Maquette'!#REF!*1.5</f>
        <v>#REF!</v>
      </c>
    </row>
    <row r="148" spans="27:30" x14ac:dyDescent="0.35">
      <c r="AA148" s="9" t="e">
        <f>'S1 Maquette'!#REF!*1.5</f>
        <v>#REF!</v>
      </c>
      <c r="AB148" s="9" t="e">
        <f>'S2 Maquette'!#REF!*1.5</f>
        <v>#REF!</v>
      </c>
      <c r="AC148" s="9" t="e">
        <f>'S3 Maquette'!#REF!*1.5</f>
        <v>#REF!</v>
      </c>
      <c r="AD148" s="9" t="e">
        <f>'S4 Maquette'!#REF!*1.5</f>
        <v>#REF!</v>
      </c>
    </row>
    <row r="149" spans="27:30" x14ac:dyDescent="0.35">
      <c r="AA149" s="9" t="e">
        <f>'S1 Maquette'!#REF!*1.5</f>
        <v>#REF!</v>
      </c>
      <c r="AB149" s="9" t="e">
        <f>'S2 Maquette'!#REF!*1.5</f>
        <v>#REF!</v>
      </c>
      <c r="AC149" s="9" t="e">
        <f>'S3 Maquette'!#REF!*1.5</f>
        <v>#REF!</v>
      </c>
      <c r="AD149" s="9" t="e">
        <f>'S4 Maquette'!#REF!*1.5</f>
        <v>#REF!</v>
      </c>
    </row>
    <row r="150" spans="27:30" x14ac:dyDescent="0.35">
      <c r="AA150" s="9" t="e">
        <f>'S1 Maquette'!#REF!*1.5</f>
        <v>#REF!</v>
      </c>
      <c r="AB150" s="9" t="e">
        <f>'S2 Maquette'!#REF!*1.5</f>
        <v>#REF!</v>
      </c>
      <c r="AC150" s="9" t="e">
        <f>'S3 Maquette'!#REF!*1.5</f>
        <v>#REF!</v>
      </c>
      <c r="AD150" s="9" t="e">
        <f>'S4 Maquette'!#REF!*1.5</f>
        <v>#REF!</v>
      </c>
    </row>
    <row r="151" spans="27:30" x14ac:dyDescent="0.35">
      <c r="AA151" s="9" t="e">
        <f>'S1 Maquette'!#REF!*1.5</f>
        <v>#REF!</v>
      </c>
      <c r="AB151" s="9" t="e">
        <f>'S2 Maquette'!#REF!*1.5</f>
        <v>#REF!</v>
      </c>
      <c r="AC151" s="9" t="e">
        <f>'S3 Maquette'!#REF!*1.5</f>
        <v>#REF!</v>
      </c>
      <c r="AD151" s="9" t="e">
        <f>'S4 Maquette'!#REF!*1.5</f>
        <v>#REF!</v>
      </c>
    </row>
    <row r="152" spans="27:30" x14ac:dyDescent="0.35">
      <c r="AA152" s="9" t="e">
        <f>'S1 Maquette'!#REF!*1.5</f>
        <v>#REF!</v>
      </c>
      <c r="AB152" s="9" t="e">
        <f>'S2 Maquette'!#REF!*1.5</f>
        <v>#REF!</v>
      </c>
      <c r="AC152" s="9" t="e">
        <f>'S3 Maquette'!#REF!*1.5</f>
        <v>#REF!</v>
      </c>
      <c r="AD152" s="9" t="e">
        <f>'S4 Maquette'!#REF!*1.5</f>
        <v>#REF!</v>
      </c>
    </row>
    <row r="153" spans="27:30" x14ac:dyDescent="0.35">
      <c r="AA153" s="9" t="e">
        <f>'S1 Maquette'!#REF!*1.5</f>
        <v>#REF!</v>
      </c>
      <c r="AB153" s="9" t="e">
        <f>'S2 Maquette'!#REF!*1.5</f>
        <v>#REF!</v>
      </c>
      <c r="AC153" s="9" t="e">
        <f>'S3 Maquette'!#REF!*1.5</f>
        <v>#REF!</v>
      </c>
      <c r="AD153" s="9" t="e">
        <f>'S4 Maquette'!#REF!*1.5</f>
        <v>#REF!</v>
      </c>
    </row>
    <row r="154" spans="27:30" x14ac:dyDescent="0.35">
      <c r="AA154" s="9" t="e">
        <f>'S1 Maquette'!#REF!*1.5</f>
        <v>#REF!</v>
      </c>
      <c r="AB154" s="9" t="e">
        <f>'S2 Maquette'!#REF!*1.5</f>
        <v>#REF!</v>
      </c>
      <c r="AC154" s="9" t="e">
        <f>'S3 Maquette'!#REF!*1.5</f>
        <v>#REF!</v>
      </c>
      <c r="AD154" s="9" t="e">
        <f>'S4 Maquette'!#REF!*1.5</f>
        <v>#REF!</v>
      </c>
    </row>
    <row r="155" spans="27:30" x14ac:dyDescent="0.35">
      <c r="AA155" s="9" t="e">
        <f>'S1 Maquette'!#REF!*1.5</f>
        <v>#REF!</v>
      </c>
      <c r="AB155" s="9" t="e">
        <f>'S2 Maquette'!#REF!*1.5</f>
        <v>#REF!</v>
      </c>
      <c r="AC155" s="9" t="e">
        <f>'S3 Maquette'!#REF!*1.5</f>
        <v>#REF!</v>
      </c>
      <c r="AD155" s="9" t="e">
        <f>'S4 Maquette'!#REF!*1.5</f>
        <v>#REF!</v>
      </c>
    </row>
    <row r="156" spans="27:30" x14ac:dyDescent="0.35">
      <c r="AA156" s="9" t="e">
        <f>'S1 Maquette'!#REF!*1.5</f>
        <v>#REF!</v>
      </c>
      <c r="AB156" s="9" t="e">
        <f>'S2 Maquette'!#REF!*1.5</f>
        <v>#REF!</v>
      </c>
      <c r="AC156" s="9" t="e">
        <f>'S3 Maquette'!#REF!*1.5</f>
        <v>#REF!</v>
      </c>
      <c r="AD156" s="9" t="e">
        <f>'S4 Maquette'!#REF!*1.5</f>
        <v>#REF!</v>
      </c>
    </row>
    <row r="157" spans="27:30" x14ac:dyDescent="0.35">
      <c r="AA157" s="9" t="e">
        <f>'S1 Maquette'!#REF!*1.5</f>
        <v>#REF!</v>
      </c>
      <c r="AB157" s="9" t="e">
        <f>'S2 Maquette'!#REF!*1.5</f>
        <v>#REF!</v>
      </c>
      <c r="AC157" s="9" t="e">
        <f>'S3 Maquette'!#REF!*1.5</f>
        <v>#REF!</v>
      </c>
      <c r="AD157" s="9" t="e">
        <f>'S4 Maquette'!#REF!*1.5</f>
        <v>#REF!</v>
      </c>
    </row>
    <row r="158" spans="27:30" x14ac:dyDescent="0.35">
      <c r="AA158" s="9" t="e">
        <f>'S1 Maquette'!#REF!*1.5</f>
        <v>#REF!</v>
      </c>
      <c r="AB158" s="9" t="e">
        <f>'S2 Maquette'!#REF!*1.5</f>
        <v>#REF!</v>
      </c>
      <c r="AC158" s="9" t="e">
        <f>'S3 Maquette'!#REF!*1.5</f>
        <v>#REF!</v>
      </c>
      <c r="AD158" s="9" t="e">
        <f>'S4 Maquette'!#REF!*1.5</f>
        <v>#REF!</v>
      </c>
    </row>
    <row r="159" spans="27:30" x14ac:dyDescent="0.35">
      <c r="AA159" s="9" t="e">
        <f>'S1 Maquette'!#REF!*1.5</f>
        <v>#REF!</v>
      </c>
      <c r="AB159" s="9" t="e">
        <f>'S2 Maquette'!#REF!*1.5</f>
        <v>#REF!</v>
      </c>
      <c r="AC159" s="9" t="e">
        <f>'S3 Maquette'!#REF!*1.5</f>
        <v>#REF!</v>
      </c>
      <c r="AD159" s="9" t="e">
        <f>'S4 Maquette'!#REF!*1.5</f>
        <v>#REF!</v>
      </c>
    </row>
    <row r="160" spans="27:30" x14ac:dyDescent="0.35">
      <c r="AA160" s="9" t="e">
        <f>'S1 Maquette'!#REF!*1.5</f>
        <v>#REF!</v>
      </c>
      <c r="AB160" s="9" t="e">
        <f>'S2 Maquette'!#REF!*1.5</f>
        <v>#REF!</v>
      </c>
      <c r="AC160" s="9" t="e">
        <f>'S3 Maquette'!#REF!*1.5</f>
        <v>#REF!</v>
      </c>
      <c r="AD160" s="9" t="e">
        <f>'S4 Maquette'!#REF!*1.5</f>
        <v>#REF!</v>
      </c>
    </row>
    <row r="161" spans="27:30" x14ac:dyDescent="0.35">
      <c r="AA161" s="9" t="e">
        <f>'S1 Maquette'!#REF!*1.5</f>
        <v>#REF!</v>
      </c>
      <c r="AB161" s="9" t="e">
        <f>'S2 Maquette'!#REF!*1.5</f>
        <v>#REF!</v>
      </c>
      <c r="AC161" s="9" t="e">
        <f>'S3 Maquette'!#REF!*1.5</f>
        <v>#REF!</v>
      </c>
      <c r="AD161" s="9" t="e">
        <f>'S4 Maquette'!#REF!*1.5</f>
        <v>#REF!</v>
      </c>
    </row>
    <row r="162" spans="27:30" x14ac:dyDescent="0.35">
      <c r="AA162" s="9" t="e">
        <f>'S1 Maquette'!#REF!*1.5</f>
        <v>#REF!</v>
      </c>
      <c r="AB162" s="9" t="e">
        <f>'S2 Maquette'!#REF!*1.5</f>
        <v>#REF!</v>
      </c>
      <c r="AC162" s="9" t="e">
        <f>'S3 Maquette'!#REF!*1.5</f>
        <v>#REF!</v>
      </c>
      <c r="AD162" s="9" t="e">
        <f>'S4 Maquette'!#REF!*1.5</f>
        <v>#REF!</v>
      </c>
    </row>
    <row r="163" spans="27:30" x14ac:dyDescent="0.35">
      <c r="AA163" s="9" t="e">
        <f>'S1 Maquette'!#REF!*1.5</f>
        <v>#REF!</v>
      </c>
      <c r="AB163" s="9" t="e">
        <f>'S2 Maquette'!#REF!*1.5</f>
        <v>#REF!</v>
      </c>
      <c r="AC163" s="9" t="e">
        <f>'S3 Maquette'!#REF!*1.5</f>
        <v>#REF!</v>
      </c>
      <c r="AD163" s="9" t="e">
        <f>'S4 Maquette'!#REF!*1.5</f>
        <v>#REF!</v>
      </c>
    </row>
    <row r="164" spans="27:30" x14ac:dyDescent="0.35">
      <c r="AA164" s="9" t="e">
        <f>'S1 Maquette'!#REF!*1.5</f>
        <v>#REF!</v>
      </c>
      <c r="AB164" s="9" t="e">
        <f>'S2 Maquette'!#REF!*1.5</f>
        <v>#REF!</v>
      </c>
      <c r="AC164" s="9" t="e">
        <f>'S3 Maquette'!#REF!*1.5</f>
        <v>#REF!</v>
      </c>
      <c r="AD164" s="9" t="e">
        <f>'S4 Maquette'!#REF!*1.5</f>
        <v>#REF!</v>
      </c>
    </row>
    <row r="165" spans="27:30" x14ac:dyDescent="0.35">
      <c r="AA165" s="9" t="e">
        <f>'S1 Maquette'!#REF!*1.5</f>
        <v>#REF!</v>
      </c>
      <c r="AB165" s="9" t="e">
        <f>'S2 Maquette'!#REF!*1.5</f>
        <v>#REF!</v>
      </c>
      <c r="AC165" s="9" t="e">
        <f>'S3 Maquette'!#REF!*1.5</f>
        <v>#REF!</v>
      </c>
      <c r="AD165" s="9" t="e">
        <f>'S4 Maquette'!#REF!*1.5</f>
        <v>#REF!</v>
      </c>
    </row>
    <row r="166" spans="27:30" x14ac:dyDescent="0.35">
      <c r="AA166" s="9" t="e">
        <f>'S1 Maquette'!#REF!*1.5</f>
        <v>#REF!</v>
      </c>
      <c r="AB166" s="9" t="e">
        <f>'S2 Maquette'!#REF!*1.5</f>
        <v>#REF!</v>
      </c>
      <c r="AC166" s="9" t="e">
        <f>'S3 Maquette'!#REF!*1.5</f>
        <v>#REF!</v>
      </c>
      <c r="AD166" s="9" t="e">
        <f>'S4 Maquette'!#REF!*1.5</f>
        <v>#REF!</v>
      </c>
    </row>
    <row r="167" spans="27:30" x14ac:dyDescent="0.35">
      <c r="AA167" s="9" t="e">
        <f>'S1 Maquette'!#REF!*1.5</f>
        <v>#REF!</v>
      </c>
      <c r="AB167" s="9" t="e">
        <f>'S2 Maquette'!#REF!*1.5</f>
        <v>#REF!</v>
      </c>
      <c r="AC167" s="9" t="e">
        <f>'S3 Maquette'!#REF!*1.5</f>
        <v>#REF!</v>
      </c>
      <c r="AD167" s="9" t="e">
        <f>'S4 Maquette'!#REF!*1.5</f>
        <v>#REF!</v>
      </c>
    </row>
    <row r="168" spans="27:30" x14ac:dyDescent="0.35">
      <c r="AA168" s="9" t="e">
        <f>'S1 Maquette'!#REF!*1.5</f>
        <v>#REF!</v>
      </c>
      <c r="AB168" s="9" t="e">
        <f>'S2 Maquette'!#REF!*1.5</f>
        <v>#REF!</v>
      </c>
      <c r="AC168" s="9" t="e">
        <f>'S3 Maquette'!#REF!*1.5</f>
        <v>#REF!</v>
      </c>
      <c r="AD168" s="9" t="e">
        <f>'S4 Maquette'!#REF!*1.5</f>
        <v>#REF!</v>
      </c>
    </row>
    <row r="169" spans="27:30" x14ac:dyDescent="0.35">
      <c r="AA169" s="9" t="e">
        <f>'S1 Maquette'!#REF!*1.5</f>
        <v>#REF!</v>
      </c>
      <c r="AB169" s="9" t="e">
        <f>'S2 Maquette'!#REF!*1.5</f>
        <v>#REF!</v>
      </c>
      <c r="AC169" s="9" t="e">
        <f>'S3 Maquette'!#REF!*1.5</f>
        <v>#REF!</v>
      </c>
      <c r="AD169" s="9" t="e">
        <f>'S4 Maquette'!#REF!*1.5</f>
        <v>#REF!</v>
      </c>
    </row>
    <row r="170" spans="27:30" x14ac:dyDescent="0.35">
      <c r="AA170" s="9" t="e">
        <f>'S1 Maquette'!#REF!*1.5</f>
        <v>#REF!</v>
      </c>
      <c r="AB170" s="9" t="e">
        <f>'S2 Maquette'!#REF!*1.5</f>
        <v>#REF!</v>
      </c>
      <c r="AC170" s="9" t="e">
        <f>'S3 Maquette'!#REF!*1.5</f>
        <v>#REF!</v>
      </c>
      <c r="AD170" s="9" t="e">
        <f>'S4 Maquette'!#REF!*1.5</f>
        <v>#REF!</v>
      </c>
    </row>
    <row r="171" spans="27:30" x14ac:dyDescent="0.35">
      <c r="AA171" s="9" t="e">
        <f>'S1 Maquette'!#REF!*1.5</f>
        <v>#REF!</v>
      </c>
      <c r="AB171" s="9" t="e">
        <f>'S2 Maquette'!#REF!*1.5</f>
        <v>#REF!</v>
      </c>
      <c r="AC171" s="9" t="e">
        <f>'S3 Maquette'!#REF!*1.5</f>
        <v>#REF!</v>
      </c>
      <c r="AD171" s="9" t="e">
        <f>'S4 Maquette'!#REF!*1.5</f>
        <v>#REF!</v>
      </c>
    </row>
    <row r="172" spans="27:30" x14ac:dyDescent="0.35">
      <c r="AA172" s="9" t="e">
        <f>'S1 Maquette'!#REF!*1.5</f>
        <v>#REF!</v>
      </c>
      <c r="AB172" s="9" t="e">
        <f>'S2 Maquette'!#REF!*1.5</f>
        <v>#REF!</v>
      </c>
      <c r="AC172" s="9" t="e">
        <f>'S3 Maquette'!#REF!*1.5</f>
        <v>#REF!</v>
      </c>
      <c r="AD172" s="9" t="e">
        <f>'S4 Maquette'!#REF!*1.5</f>
        <v>#REF!</v>
      </c>
    </row>
    <row r="173" spans="27:30" x14ac:dyDescent="0.35">
      <c r="AA173" s="9" t="e">
        <f>'S1 Maquette'!#REF!*1.5</f>
        <v>#REF!</v>
      </c>
      <c r="AB173" s="9" t="e">
        <f>'S2 Maquette'!#REF!*1.5</f>
        <v>#REF!</v>
      </c>
      <c r="AC173" s="9" t="e">
        <f>'S3 Maquette'!#REF!*1.5</f>
        <v>#REF!</v>
      </c>
      <c r="AD173" s="9" t="e">
        <f>'S4 Maquette'!#REF!*1.5</f>
        <v>#REF!</v>
      </c>
    </row>
    <row r="174" spans="27:30" x14ac:dyDescent="0.35">
      <c r="AA174" s="9" t="e">
        <f>'S1 Maquette'!#REF!*1.5</f>
        <v>#REF!</v>
      </c>
      <c r="AB174" s="9" t="e">
        <f>'S2 Maquette'!#REF!*1.5</f>
        <v>#REF!</v>
      </c>
      <c r="AC174" s="9" t="e">
        <f>'S3 Maquette'!#REF!*1.5</f>
        <v>#REF!</v>
      </c>
      <c r="AD174" s="9" t="e">
        <f>'S4 Maquette'!#REF!*1.5</f>
        <v>#REF!</v>
      </c>
    </row>
    <row r="175" spans="27:30" x14ac:dyDescent="0.35">
      <c r="AA175" s="9" t="e">
        <f>'S1 Maquette'!#REF!*1.5</f>
        <v>#REF!</v>
      </c>
      <c r="AB175" s="9" t="e">
        <f>'S2 Maquette'!#REF!*1.5</f>
        <v>#REF!</v>
      </c>
      <c r="AC175" s="9" t="e">
        <f>'S3 Maquette'!#REF!*1.5</f>
        <v>#REF!</v>
      </c>
      <c r="AD175" s="9" t="e">
        <f>'S4 Maquette'!#REF!*1.5</f>
        <v>#REF!</v>
      </c>
    </row>
    <row r="176" spans="27:30" x14ac:dyDescent="0.35">
      <c r="AA176" s="9" t="e">
        <f>'S1 Maquette'!#REF!*1.5</f>
        <v>#REF!</v>
      </c>
      <c r="AB176" s="9" t="e">
        <f>'S2 Maquette'!#REF!*1.5</f>
        <v>#REF!</v>
      </c>
      <c r="AC176" s="9" t="e">
        <f>'S3 Maquette'!#REF!*1.5</f>
        <v>#REF!</v>
      </c>
      <c r="AD176" s="9" t="e">
        <f>'S4 Maquette'!#REF!*1.5</f>
        <v>#REF!</v>
      </c>
    </row>
    <row r="177" spans="27:30" x14ac:dyDescent="0.35">
      <c r="AA177" s="9" t="e">
        <f>'S1 Maquette'!#REF!*1.5</f>
        <v>#REF!</v>
      </c>
      <c r="AB177" s="9" t="e">
        <f>'S2 Maquette'!#REF!*1.5</f>
        <v>#REF!</v>
      </c>
      <c r="AC177" s="9" t="e">
        <f>'S3 Maquette'!#REF!*1.5</f>
        <v>#REF!</v>
      </c>
      <c r="AD177" s="9" t="e">
        <f>'S4 Maquette'!#REF!*1.5</f>
        <v>#REF!</v>
      </c>
    </row>
    <row r="178" spans="27:30" x14ac:dyDescent="0.35">
      <c r="AA178" s="9" t="e">
        <f>'S1 Maquette'!#REF!*1.5</f>
        <v>#REF!</v>
      </c>
      <c r="AB178" s="9" t="e">
        <f>'S2 Maquette'!#REF!*1.5</f>
        <v>#REF!</v>
      </c>
      <c r="AC178" s="9" t="e">
        <f>'S3 Maquette'!#REF!*1.5</f>
        <v>#REF!</v>
      </c>
      <c r="AD178" s="9" t="e">
        <f>'S4 Maquette'!#REF!*1.5</f>
        <v>#REF!</v>
      </c>
    </row>
    <row r="179" spans="27:30" x14ac:dyDescent="0.35">
      <c r="AA179" s="9" t="e">
        <f>'S1 Maquette'!#REF!*1.5</f>
        <v>#REF!</v>
      </c>
      <c r="AB179" s="9" t="e">
        <f>'S2 Maquette'!#REF!*1.5</f>
        <v>#REF!</v>
      </c>
      <c r="AC179" s="9" t="e">
        <f>'S3 Maquette'!#REF!*1.5</f>
        <v>#REF!</v>
      </c>
      <c r="AD179" s="9" t="e">
        <f>'S4 Maquette'!#REF!*1.5</f>
        <v>#REF!</v>
      </c>
    </row>
    <row r="180" spans="27:30" x14ac:dyDescent="0.35">
      <c r="AA180" s="9" t="e">
        <f>'S1 Maquette'!#REF!*1.5</f>
        <v>#REF!</v>
      </c>
      <c r="AB180" s="9" t="e">
        <f>'S2 Maquette'!#REF!*1.5</f>
        <v>#REF!</v>
      </c>
      <c r="AC180" s="9" t="e">
        <f>'S3 Maquette'!#REF!*1.5</f>
        <v>#REF!</v>
      </c>
      <c r="AD180" s="9" t="e">
        <f>'S4 Maquette'!#REF!*1.5</f>
        <v>#REF!</v>
      </c>
    </row>
    <row r="181" spans="27:30" x14ac:dyDescent="0.35">
      <c r="AA181" s="9" t="e">
        <f>'S1 Maquette'!#REF!*1.5</f>
        <v>#REF!</v>
      </c>
      <c r="AB181" s="9" t="e">
        <f>'S2 Maquette'!#REF!*1.5</f>
        <v>#REF!</v>
      </c>
      <c r="AC181" s="9" t="e">
        <f>'S3 Maquette'!#REF!*1.5</f>
        <v>#REF!</v>
      </c>
      <c r="AD181" s="9" t="e">
        <f>'S4 Maquette'!#REF!*1.5</f>
        <v>#REF!</v>
      </c>
    </row>
    <row r="182" spans="27:30" x14ac:dyDescent="0.35">
      <c r="AA182" s="9" t="e">
        <f>'S1 Maquette'!#REF!*1.5</f>
        <v>#REF!</v>
      </c>
      <c r="AB182" s="9" t="e">
        <f>'S2 Maquette'!#REF!*1.5</f>
        <v>#REF!</v>
      </c>
      <c r="AC182" s="9" t="e">
        <f>'S3 Maquette'!#REF!*1.5</f>
        <v>#REF!</v>
      </c>
      <c r="AD182" s="9" t="e">
        <f>'S4 Maquette'!#REF!*1.5</f>
        <v>#REF!</v>
      </c>
    </row>
    <row r="183" spans="27:30" x14ac:dyDescent="0.35">
      <c r="AA183" s="9" t="e">
        <f>'S1 Maquette'!#REF!*1.5</f>
        <v>#REF!</v>
      </c>
      <c r="AB183" s="9" t="e">
        <f>'S2 Maquette'!#REF!*1.5</f>
        <v>#REF!</v>
      </c>
      <c r="AC183" s="9" t="e">
        <f>'S3 Maquette'!#REF!*1.5</f>
        <v>#REF!</v>
      </c>
      <c r="AD183" s="9" t="e">
        <f>'S4 Maquette'!#REF!*1.5</f>
        <v>#REF!</v>
      </c>
    </row>
    <row r="184" spans="27:30" x14ac:dyDescent="0.35">
      <c r="AA184" s="9" t="e">
        <f>'S1 Maquette'!#REF!*1.5</f>
        <v>#REF!</v>
      </c>
      <c r="AB184" s="9" t="e">
        <f>'S2 Maquette'!#REF!*1.5</f>
        <v>#REF!</v>
      </c>
      <c r="AC184" s="9" t="e">
        <f>'S3 Maquette'!#REF!*1.5</f>
        <v>#REF!</v>
      </c>
      <c r="AD184" s="9" t="e">
        <f>'S4 Maquette'!#REF!*1.5</f>
        <v>#REF!</v>
      </c>
    </row>
    <row r="185" spans="27:30" x14ac:dyDescent="0.35">
      <c r="AA185" s="9" t="e">
        <f>'S1 Maquette'!#REF!*1.5</f>
        <v>#REF!</v>
      </c>
      <c r="AB185" s="9" t="e">
        <f>'S2 Maquette'!#REF!*1.5</f>
        <v>#REF!</v>
      </c>
      <c r="AC185" s="9" t="e">
        <f>'S3 Maquette'!#REF!*1.5</f>
        <v>#REF!</v>
      </c>
      <c r="AD185" s="9" t="e">
        <f>'S4 Maquette'!#REF!*1.5</f>
        <v>#REF!</v>
      </c>
    </row>
    <row r="186" spans="27:30" x14ac:dyDescent="0.35">
      <c r="AA186" s="9" t="e">
        <f>'S1 Maquette'!#REF!*1.5</f>
        <v>#REF!</v>
      </c>
      <c r="AB186" s="9" t="e">
        <f>'S2 Maquette'!#REF!*1.5</f>
        <v>#REF!</v>
      </c>
      <c r="AC186" s="9" t="e">
        <f>'S3 Maquette'!#REF!*1.5</f>
        <v>#REF!</v>
      </c>
      <c r="AD186" s="9" t="e">
        <f>'S4 Maquette'!#REF!*1.5</f>
        <v>#REF!</v>
      </c>
    </row>
    <row r="187" spans="27:30" x14ac:dyDescent="0.35">
      <c r="AA187" s="9" t="e">
        <f>'S1 Maquette'!#REF!*1.5</f>
        <v>#REF!</v>
      </c>
      <c r="AB187" s="9" t="e">
        <f>'S2 Maquette'!#REF!*1.5</f>
        <v>#REF!</v>
      </c>
      <c r="AC187" s="9" t="e">
        <f>'S3 Maquette'!#REF!*1.5</f>
        <v>#REF!</v>
      </c>
      <c r="AD187" s="9" t="e">
        <f>'S4 Maquette'!#REF!*1.5</f>
        <v>#REF!</v>
      </c>
    </row>
    <row r="188" spans="27:30" x14ac:dyDescent="0.35">
      <c r="AA188" s="9" t="e">
        <f>'S1 Maquette'!#REF!*1.5</f>
        <v>#REF!</v>
      </c>
      <c r="AB188" s="9" t="e">
        <f>'S2 Maquette'!#REF!*1.5</f>
        <v>#REF!</v>
      </c>
      <c r="AC188" s="9" t="e">
        <f>'S3 Maquette'!#REF!*1.5</f>
        <v>#REF!</v>
      </c>
      <c r="AD188" s="9" t="e">
        <f>'S4 Maquette'!#REF!*1.5</f>
        <v>#REF!</v>
      </c>
    </row>
    <row r="189" spans="27:30" x14ac:dyDescent="0.35">
      <c r="AA189" s="9" t="e">
        <f>'S1 Maquette'!#REF!*1.5</f>
        <v>#REF!</v>
      </c>
      <c r="AB189" s="9" t="e">
        <f>'S2 Maquette'!#REF!*1.5</f>
        <v>#REF!</v>
      </c>
      <c r="AC189" s="9" t="e">
        <f>'S3 Maquette'!#REF!*1.5</f>
        <v>#REF!</v>
      </c>
      <c r="AD189" s="9" t="e">
        <f>'S4 Maquette'!#REF!*1.5</f>
        <v>#REF!</v>
      </c>
    </row>
    <row r="190" spans="27:30" x14ac:dyDescent="0.35">
      <c r="AA190" s="9" t="e">
        <f>'S1 Maquette'!#REF!*1.5</f>
        <v>#REF!</v>
      </c>
      <c r="AB190" s="9" t="e">
        <f>'S2 Maquette'!#REF!*1.5</f>
        <v>#REF!</v>
      </c>
      <c r="AC190" s="9" t="e">
        <f>'S3 Maquette'!#REF!*1.5</f>
        <v>#REF!</v>
      </c>
      <c r="AD190" s="9" t="e">
        <f>'S4 Maquette'!#REF!*1.5</f>
        <v>#REF!</v>
      </c>
    </row>
    <row r="191" spans="27:30" x14ac:dyDescent="0.35">
      <c r="AA191" s="9" t="e">
        <f>'S1 Maquette'!#REF!*1.5</f>
        <v>#REF!</v>
      </c>
      <c r="AB191" s="9" t="e">
        <f>'S2 Maquette'!#REF!*1.5</f>
        <v>#REF!</v>
      </c>
      <c r="AC191" s="9" t="e">
        <f>'S3 Maquette'!#REF!*1.5</f>
        <v>#REF!</v>
      </c>
      <c r="AD191" s="9" t="e">
        <f>'S4 Maquette'!#REF!*1.5</f>
        <v>#REF!</v>
      </c>
    </row>
    <row r="192" spans="27:30" x14ac:dyDescent="0.35">
      <c r="AA192" s="9" t="e">
        <f>'S1 Maquette'!#REF!*1.5</f>
        <v>#REF!</v>
      </c>
      <c r="AB192" s="9" t="e">
        <f>'S2 Maquette'!#REF!*1.5</f>
        <v>#REF!</v>
      </c>
      <c r="AC192" s="9" t="e">
        <f>'S3 Maquette'!#REF!*1.5</f>
        <v>#REF!</v>
      </c>
      <c r="AD192" s="9" t="e">
        <f>'S4 Maquette'!#REF!*1.5</f>
        <v>#REF!</v>
      </c>
    </row>
    <row r="193" spans="27:30" x14ac:dyDescent="0.35">
      <c r="AA193" s="9" t="e">
        <f>'S1 Maquette'!#REF!*1.5</f>
        <v>#REF!</v>
      </c>
      <c r="AB193" s="9" t="e">
        <f>'S2 Maquette'!#REF!*1.5</f>
        <v>#REF!</v>
      </c>
      <c r="AC193" s="9" t="e">
        <f>'S3 Maquette'!#REF!*1.5</f>
        <v>#REF!</v>
      </c>
      <c r="AD193" s="9" t="e">
        <f>'S4 Maquette'!#REF!*1.5</f>
        <v>#REF!</v>
      </c>
    </row>
    <row r="194" spans="27:30" x14ac:dyDescent="0.35">
      <c r="AA194" s="9" t="e">
        <f>'S1 Maquette'!#REF!*1.5</f>
        <v>#REF!</v>
      </c>
      <c r="AB194" s="9" t="e">
        <f>'S2 Maquette'!#REF!*1.5</f>
        <v>#REF!</v>
      </c>
      <c r="AC194" s="9" t="e">
        <f>'S3 Maquette'!#REF!*1.5</f>
        <v>#REF!</v>
      </c>
      <c r="AD194" s="9" t="e">
        <f>'S4 Maquette'!#REF!*1.5</f>
        <v>#REF!</v>
      </c>
    </row>
    <row r="195" spans="27:30" x14ac:dyDescent="0.35">
      <c r="AA195" s="9" t="e">
        <f>'S1 Maquette'!#REF!*1.5</f>
        <v>#REF!</v>
      </c>
      <c r="AB195" s="9" t="e">
        <f>'S2 Maquette'!#REF!*1.5</f>
        <v>#REF!</v>
      </c>
      <c r="AC195" s="9" t="e">
        <f>'S3 Maquette'!#REF!*1.5</f>
        <v>#REF!</v>
      </c>
      <c r="AD195" s="9" t="e">
        <f>'S4 Maquette'!#REF!*1.5</f>
        <v>#REF!</v>
      </c>
    </row>
    <row r="196" spans="27:30" x14ac:dyDescent="0.35">
      <c r="AA196" s="9" t="e">
        <f>'S1 Maquette'!#REF!*1.5</f>
        <v>#REF!</v>
      </c>
      <c r="AB196" s="9" t="e">
        <f>'S2 Maquette'!#REF!*1.5</f>
        <v>#REF!</v>
      </c>
      <c r="AC196" s="9" t="e">
        <f>'S3 Maquette'!#REF!*1.5</f>
        <v>#REF!</v>
      </c>
      <c r="AD196" s="9" t="e">
        <f>'S4 Maquette'!#REF!*1.5</f>
        <v>#REF!</v>
      </c>
    </row>
    <row r="197" spans="27:30" x14ac:dyDescent="0.35">
      <c r="AA197" s="9" t="e">
        <f>'S1 Maquette'!#REF!*1.5</f>
        <v>#REF!</v>
      </c>
      <c r="AB197" s="9" t="e">
        <f>'S2 Maquette'!#REF!*1.5</f>
        <v>#REF!</v>
      </c>
      <c r="AC197" s="9" t="e">
        <f>'S3 Maquette'!#REF!*1.5</f>
        <v>#REF!</v>
      </c>
      <c r="AD197" s="9" t="e">
        <f>'S4 Maquette'!#REF!*1.5</f>
        <v>#REF!</v>
      </c>
    </row>
    <row r="198" spans="27:30" x14ac:dyDescent="0.35">
      <c r="AA198" s="9" t="e">
        <f>'S1 Maquette'!#REF!*1.5</f>
        <v>#REF!</v>
      </c>
      <c r="AB198" s="9" t="e">
        <f>'S2 Maquette'!#REF!*1.5</f>
        <v>#REF!</v>
      </c>
      <c r="AC198" s="9" t="e">
        <f>'S3 Maquette'!#REF!*1.5</f>
        <v>#REF!</v>
      </c>
      <c r="AD198" s="9" t="e">
        <f>'S4 Maquette'!#REF!*1.5</f>
        <v>#REF!</v>
      </c>
    </row>
    <row r="199" spans="27:30" x14ac:dyDescent="0.35">
      <c r="AA199" s="9" t="e">
        <f>'S1 Maquette'!#REF!*1.5</f>
        <v>#REF!</v>
      </c>
      <c r="AB199" s="9" t="e">
        <f>'S2 Maquette'!#REF!*1.5</f>
        <v>#REF!</v>
      </c>
      <c r="AC199" s="9" t="e">
        <f>'S3 Maquette'!#REF!*1.5</f>
        <v>#REF!</v>
      </c>
      <c r="AD199" s="9" t="e">
        <f>'S4 Maquette'!#REF!*1.5</f>
        <v>#REF!</v>
      </c>
    </row>
    <row r="200" spans="27:30" x14ac:dyDescent="0.35">
      <c r="AA200" s="9" t="e">
        <f>'S1 Maquette'!#REF!*1.5</f>
        <v>#REF!</v>
      </c>
      <c r="AB200" s="9" t="e">
        <f>'S2 Maquette'!#REF!*1.5</f>
        <v>#REF!</v>
      </c>
      <c r="AC200" s="9" t="e">
        <f>'S3 Maquette'!#REF!*1.5</f>
        <v>#REF!</v>
      </c>
      <c r="AD200" s="9" t="e">
        <f>'S4 Maquette'!#REF!*1.5</f>
        <v>#REF!</v>
      </c>
    </row>
    <row r="201" spans="27:30" x14ac:dyDescent="0.35">
      <c r="AA201" s="9" t="e">
        <f>'S1 Maquette'!#REF!*1.5</f>
        <v>#REF!</v>
      </c>
      <c r="AB201" s="9" t="e">
        <f>'S2 Maquette'!#REF!*1.5</f>
        <v>#REF!</v>
      </c>
      <c r="AC201" s="9" t="e">
        <f>'S3 Maquette'!#REF!*1.5</f>
        <v>#REF!</v>
      </c>
      <c r="AD201" s="9" t="e">
        <f>'S4 Maquette'!#REF!*1.5</f>
        <v>#REF!</v>
      </c>
    </row>
    <row r="202" spans="27:30" x14ac:dyDescent="0.35">
      <c r="AA202" s="9" t="e">
        <f>'S1 Maquette'!#REF!*1.5</f>
        <v>#REF!</v>
      </c>
      <c r="AB202" s="9" t="e">
        <f>'S2 Maquette'!#REF!*1.5</f>
        <v>#REF!</v>
      </c>
      <c r="AC202" s="9" t="e">
        <f>'S3 Maquette'!#REF!*1.5</f>
        <v>#REF!</v>
      </c>
      <c r="AD202" s="9" t="e">
        <f>'S4 Maquette'!#REF!*1.5</f>
        <v>#REF!</v>
      </c>
    </row>
    <row r="203" spans="27:30" x14ac:dyDescent="0.35">
      <c r="AA203" s="9" t="e">
        <f>'S1 Maquette'!#REF!*1.5</f>
        <v>#REF!</v>
      </c>
      <c r="AB203" s="9" t="e">
        <f>'S2 Maquette'!#REF!*1.5</f>
        <v>#REF!</v>
      </c>
      <c r="AC203" s="9" t="e">
        <f>'S3 Maquette'!#REF!*1.5</f>
        <v>#REF!</v>
      </c>
      <c r="AD203" s="9" t="e">
        <f>'S4 Maquette'!#REF!*1.5</f>
        <v>#REF!</v>
      </c>
    </row>
    <row r="204" spans="27:30" x14ac:dyDescent="0.35">
      <c r="AA204" s="9" t="e">
        <f>'S1 Maquette'!#REF!*1.5</f>
        <v>#REF!</v>
      </c>
      <c r="AB204" s="9" t="e">
        <f>'S2 Maquette'!#REF!*1.5</f>
        <v>#REF!</v>
      </c>
      <c r="AC204" s="9" t="e">
        <f>'S3 Maquette'!#REF!*1.5</f>
        <v>#REF!</v>
      </c>
      <c r="AD204" s="9" t="e">
        <f>'S4 Maquette'!#REF!*1.5</f>
        <v>#REF!</v>
      </c>
    </row>
    <row r="205" spans="27:30" x14ac:dyDescent="0.35">
      <c r="AA205" s="9" t="e">
        <f>'S1 Maquette'!#REF!*1.5</f>
        <v>#REF!</v>
      </c>
      <c r="AB205" s="9" t="e">
        <f>'S2 Maquette'!#REF!*1.5</f>
        <v>#REF!</v>
      </c>
      <c r="AC205" s="9" t="e">
        <f>'S3 Maquette'!#REF!*1.5</f>
        <v>#REF!</v>
      </c>
      <c r="AD205" s="9" t="e">
        <f>'S4 Maquette'!#REF!*1.5</f>
        <v>#REF!</v>
      </c>
    </row>
    <row r="206" spans="27:30" x14ac:dyDescent="0.35">
      <c r="AA206" s="9" t="e">
        <f>'S1 Maquette'!#REF!*1.5</f>
        <v>#REF!</v>
      </c>
      <c r="AB206" s="9" t="e">
        <f>'S2 Maquette'!#REF!*1.5</f>
        <v>#REF!</v>
      </c>
      <c r="AC206" s="9" t="e">
        <f>'S3 Maquette'!#REF!*1.5</f>
        <v>#REF!</v>
      </c>
      <c r="AD206" s="9" t="e">
        <f>'S4 Maquette'!#REF!*1.5</f>
        <v>#REF!</v>
      </c>
    </row>
    <row r="207" spans="27:30" x14ac:dyDescent="0.35">
      <c r="AA207" s="9" t="e">
        <f>'S1 Maquette'!#REF!*1.5</f>
        <v>#REF!</v>
      </c>
      <c r="AB207" s="9" t="e">
        <f>'S2 Maquette'!#REF!*1.5</f>
        <v>#REF!</v>
      </c>
      <c r="AC207" s="9" t="e">
        <f>'S3 Maquette'!#REF!*1.5</f>
        <v>#REF!</v>
      </c>
      <c r="AD207" s="9" t="e">
        <f>'S4 Maquette'!#REF!*1.5</f>
        <v>#REF!</v>
      </c>
    </row>
    <row r="208" spans="27:30" x14ac:dyDescent="0.35">
      <c r="AA208" s="9" t="e">
        <f>'S1 Maquette'!#REF!*1.5</f>
        <v>#REF!</v>
      </c>
      <c r="AB208" s="9" t="e">
        <f>'S2 Maquette'!#REF!*1.5</f>
        <v>#REF!</v>
      </c>
      <c r="AC208" s="9" t="e">
        <f>'S3 Maquette'!#REF!*1.5</f>
        <v>#REF!</v>
      </c>
      <c r="AD208" s="9" t="e">
        <f>'S4 Maquette'!#REF!*1.5</f>
        <v>#REF!</v>
      </c>
    </row>
    <row r="209" spans="27:30" x14ac:dyDescent="0.35">
      <c r="AA209" s="9" t="e">
        <f>'S1 Maquette'!#REF!*1.5</f>
        <v>#REF!</v>
      </c>
      <c r="AB209" s="9" t="e">
        <f>'S2 Maquette'!#REF!*1.5</f>
        <v>#REF!</v>
      </c>
      <c r="AC209" s="9" t="e">
        <f>'S3 Maquette'!#REF!*1.5</f>
        <v>#REF!</v>
      </c>
      <c r="AD209" s="9" t="e">
        <f>'S4 Maquette'!#REF!*1.5</f>
        <v>#REF!</v>
      </c>
    </row>
    <row r="210" spans="27:30" x14ac:dyDescent="0.35">
      <c r="AA210" s="9" t="e">
        <f>'S1 Maquette'!#REF!*1.5</f>
        <v>#REF!</v>
      </c>
      <c r="AB210" s="9" t="e">
        <f>'S2 Maquette'!#REF!*1.5</f>
        <v>#REF!</v>
      </c>
      <c r="AC210" s="9" t="e">
        <f>'S3 Maquette'!#REF!*1.5</f>
        <v>#REF!</v>
      </c>
      <c r="AD210" s="9" t="e">
        <f>'S4 Maquette'!#REF!*1.5</f>
        <v>#REF!</v>
      </c>
    </row>
    <row r="211" spans="27:30" x14ac:dyDescent="0.35">
      <c r="AA211" s="9" t="e">
        <f>'S1 Maquette'!#REF!*1.5</f>
        <v>#REF!</v>
      </c>
      <c r="AB211" s="9" t="e">
        <f>'S2 Maquette'!#REF!*1.5</f>
        <v>#REF!</v>
      </c>
      <c r="AC211" s="9" t="e">
        <f>'S3 Maquette'!#REF!*1.5</f>
        <v>#REF!</v>
      </c>
      <c r="AD211" s="9" t="e">
        <f>'S4 Maquette'!#REF!*1.5</f>
        <v>#REF!</v>
      </c>
    </row>
    <row r="212" spans="27:30" x14ac:dyDescent="0.35">
      <c r="AA212" s="9" t="e">
        <f>'S1 Maquette'!#REF!*1.5</f>
        <v>#REF!</v>
      </c>
      <c r="AB212" s="9" t="e">
        <f>'S2 Maquette'!#REF!*1.5</f>
        <v>#REF!</v>
      </c>
      <c r="AC212" s="9" t="e">
        <f>'S3 Maquette'!#REF!*1.5</f>
        <v>#REF!</v>
      </c>
      <c r="AD212" s="9" t="e">
        <f>'S4 Maquette'!#REF!*1.5</f>
        <v>#REF!</v>
      </c>
    </row>
    <row r="213" spans="27:30" x14ac:dyDescent="0.35">
      <c r="AA213" s="9" t="e">
        <f>'S1 Maquette'!#REF!*1.5</f>
        <v>#REF!</v>
      </c>
      <c r="AB213" s="9" t="e">
        <f>'S2 Maquette'!#REF!*1.5</f>
        <v>#REF!</v>
      </c>
      <c r="AC213" s="9" t="e">
        <f>'S3 Maquette'!#REF!*1.5</f>
        <v>#REF!</v>
      </c>
      <c r="AD213" s="9" t="e">
        <f>'S4 Maquette'!#REF!*1.5</f>
        <v>#REF!</v>
      </c>
    </row>
    <row r="214" spans="27:30" x14ac:dyDescent="0.35">
      <c r="AA214" s="9" t="e">
        <f>'S1 Maquette'!#REF!*1.5</f>
        <v>#REF!</v>
      </c>
      <c r="AB214" s="9" t="e">
        <f>'S2 Maquette'!#REF!*1.5</f>
        <v>#REF!</v>
      </c>
      <c r="AC214" s="9" t="e">
        <f>'S3 Maquette'!#REF!*1.5</f>
        <v>#REF!</v>
      </c>
      <c r="AD214" s="9" t="e">
        <f>'S4 Maquette'!#REF!*1.5</f>
        <v>#REF!</v>
      </c>
    </row>
    <row r="215" spans="27:30" x14ac:dyDescent="0.35">
      <c r="AA215" s="9" t="e">
        <f>'S1 Maquette'!#REF!*1.5</f>
        <v>#REF!</v>
      </c>
      <c r="AB215" s="9" t="e">
        <f>'S2 Maquette'!#REF!*1.5</f>
        <v>#REF!</v>
      </c>
      <c r="AC215" s="9" t="e">
        <f>'S3 Maquette'!#REF!*1.5</f>
        <v>#REF!</v>
      </c>
      <c r="AD215" s="9" t="e">
        <f>'S4 Maquette'!#REF!*1.5</f>
        <v>#REF!</v>
      </c>
    </row>
    <row r="216" spans="27:30" x14ac:dyDescent="0.35">
      <c r="AA216" s="9" t="e">
        <f>'S1 Maquette'!#REF!*1.5</f>
        <v>#REF!</v>
      </c>
      <c r="AB216" s="9" t="e">
        <f>'S2 Maquette'!#REF!*1.5</f>
        <v>#REF!</v>
      </c>
      <c r="AC216" s="9" t="e">
        <f>'S3 Maquette'!#REF!*1.5</f>
        <v>#REF!</v>
      </c>
      <c r="AD216" s="9" t="e">
        <f>'S4 Maquette'!#REF!*1.5</f>
        <v>#REF!</v>
      </c>
    </row>
    <row r="217" spans="27:30" x14ac:dyDescent="0.35">
      <c r="AA217" s="9" t="e">
        <f>'S1 Maquette'!#REF!*1.5</f>
        <v>#REF!</v>
      </c>
      <c r="AB217" s="9" t="e">
        <f>'S2 Maquette'!#REF!*1.5</f>
        <v>#REF!</v>
      </c>
      <c r="AC217" s="9" t="e">
        <f>'S3 Maquette'!#REF!*1.5</f>
        <v>#REF!</v>
      </c>
      <c r="AD217" s="9" t="e">
        <f>'S4 Maquette'!#REF!*1.5</f>
        <v>#REF!</v>
      </c>
    </row>
    <row r="218" spans="27:30" x14ac:dyDescent="0.35">
      <c r="AA218" s="9" t="e">
        <f>'S1 Maquette'!#REF!*1.5</f>
        <v>#REF!</v>
      </c>
      <c r="AB218" s="9" t="e">
        <f>'S2 Maquette'!#REF!*1.5</f>
        <v>#REF!</v>
      </c>
      <c r="AC218" s="9" t="e">
        <f>'S3 Maquette'!#REF!*1.5</f>
        <v>#REF!</v>
      </c>
      <c r="AD218" s="9" t="e">
        <f>'S4 Maquette'!#REF!*1.5</f>
        <v>#REF!</v>
      </c>
    </row>
    <row r="219" spans="27:30" x14ac:dyDescent="0.35">
      <c r="AA219" s="9" t="e">
        <f>'S1 Maquette'!#REF!*1.5</f>
        <v>#REF!</v>
      </c>
      <c r="AB219" s="9" t="e">
        <f>'S2 Maquette'!#REF!*1.5</f>
        <v>#REF!</v>
      </c>
      <c r="AC219" s="9" t="e">
        <f>'S3 Maquette'!#REF!*1.5</f>
        <v>#REF!</v>
      </c>
      <c r="AD219" s="9" t="e">
        <f>'S4 Maquette'!#REF!*1.5</f>
        <v>#REF!</v>
      </c>
    </row>
    <row r="220" spans="27:30" x14ac:dyDescent="0.35">
      <c r="AA220" s="9" t="e">
        <f>'S1 Maquette'!#REF!*1.5</f>
        <v>#REF!</v>
      </c>
      <c r="AB220" s="9" t="e">
        <f>'S2 Maquette'!#REF!*1.5</f>
        <v>#REF!</v>
      </c>
      <c r="AC220" s="9" t="e">
        <f>'S3 Maquette'!#REF!*1.5</f>
        <v>#REF!</v>
      </c>
      <c r="AD220" s="9" t="e">
        <f>'S4 Maquette'!#REF!*1.5</f>
        <v>#REF!</v>
      </c>
    </row>
    <row r="221" spans="27:30" x14ac:dyDescent="0.35">
      <c r="AA221" s="9" t="e">
        <f>'S1 Maquette'!#REF!*1.5</f>
        <v>#REF!</v>
      </c>
      <c r="AB221" s="9" t="e">
        <f>'S2 Maquette'!#REF!*1.5</f>
        <v>#REF!</v>
      </c>
      <c r="AC221" s="9" t="e">
        <f>'S3 Maquette'!#REF!*1.5</f>
        <v>#REF!</v>
      </c>
      <c r="AD221" s="9" t="e">
        <f>'S4 Maquette'!#REF!*1.5</f>
        <v>#REF!</v>
      </c>
    </row>
    <row r="222" spans="27:30" x14ac:dyDescent="0.35">
      <c r="AA222" s="9" t="e">
        <f>'S1 Maquette'!#REF!*1.5</f>
        <v>#REF!</v>
      </c>
      <c r="AB222" s="9" t="e">
        <f>'S2 Maquette'!#REF!*1.5</f>
        <v>#REF!</v>
      </c>
      <c r="AC222" s="9" t="e">
        <f>'S3 Maquette'!#REF!*1.5</f>
        <v>#REF!</v>
      </c>
      <c r="AD222" s="9" t="e">
        <f>'S4 Maquette'!#REF!*1.5</f>
        <v>#REF!</v>
      </c>
    </row>
    <row r="223" spans="27:30" x14ac:dyDescent="0.35">
      <c r="AA223" s="9" t="e">
        <f>'S1 Maquette'!#REF!*1.5</f>
        <v>#REF!</v>
      </c>
      <c r="AB223" s="9" t="e">
        <f>'S2 Maquette'!#REF!*1.5</f>
        <v>#REF!</v>
      </c>
      <c r="AC223" s="9" t="e">
        <f>'S3 Maquette'!#REF!*1.5</f>
        <v>#REF!</v>
      </c>
      <c r="AD223" s="9" t="e">
        <f>'S4 Maquette'!#REF!*1.5</f>
        <v>#REF!</v>
      </c>
    </row>
    <row r="224" spans="27:30" x14ac:dyDescent="0.35">
      <c r="AA224" s="9" t="e">
        <f>'S1 Maquette'!#REF!*1.5</f>
        <v>#REF!</v>
      </c>
      <c r="AB224" s="9" t="e">
        <f>'S2 Maquette'!#REF!*1.5</f>
        <v>#REF!</v>
      </c>
      <c r="AC224" s="9" t="e">
        <f>'S3 Maquette'!#REF!*1.5</f>
        <v>#REF!</v>
      </c>
      <c r="AD224" s="9" t="e">
        <f>'S4 Maquette'!#REF!*1.5</f>
        <v>#REF!</v>
      </c>
    </row>
    <row r="225" spans="27:30" x14ac:dyDescent="0.35">
      <c r="AA225" s="9" t="e">
        <f>'S1 Maquette'!#REF!*1.5</f>
        <v>#REF!</v>
      </c>
      <c r="AB225" s="9" t="e">
        <f>'S2 Maquette'!#REF!*1.5</f>
        <v>#REF!</v>
      </c>
      <c r="AC225" s="9" t="e">
        <f>'S3 Maquette'!#REF!*1.5</f>
        <v>#REF!</v>
      </c>
      <c r="AD225" s="9" t="e">
        <f>'S4 Maquette'!#REF!*1.5</f>
        <v>#REF!</v>
      </c>
    </row>
    <row r="226" spans="27:30" x14ac:dyDescent="0.35">
      <c r="AA226" s="9" t="e">
        <f>'S1 Maquette'!#REF!*1.5</f>
        <v>#REF!</v>
      </c>
      <c r="AB226" s="9" t="e">
        <f>'S2 Maquette'!#REF!*1.5</f>
        <v>#REF!</v>
      </c>
      <c r="AC226" s="9" t="e">
        <f>'S3 Maquette'!#REF!*1.5</f>
        <v>#REF!</v>
      </c>
      <c r="AD226" s="9" t="e">
        <f>'S4 Maquette'!#REF!*1.5</f>
        <v>#REF!</v>
      </c>
    </row>
    <row r="227" spans="27:30" x14ac:dyDescent="0.35">
      <c r="AA227" s="9" t="e">
        <f>'S1 Maquette'!#REF!*1.5</f>
        <v>#REF!</v>
      </c>
      <c r="AB227" s="9" t="e">
        <f>'S2 Maquette'!#REF!*1.5</f>
        <v>#REF!</v>
      </c>
      <c r="AC227" s="9" t="e">
        <f>'S3 Maquette'!#REF!*1.5</f>
        <v>#REF!</v>
      </c>
      <c r="AD227" s="9" t="e">
        <f>'S4 Maquette'!#REF!*1.5</f>
        <v>#REF!</v>
      </c>
    </row>
    <row r="228" spans="27:30" x14ac:dyDescent="0.35">
      <c r="AA228" s="9" t="e">
        <f>'S1 Maquette'!#REF!*1.5</f>
        <v>#REF!</v>
      </c>
      <c r="AB228" s="9" t="e">
        <f>'S2 Maquette'!#REF!*1.5</f>
        <v>#REF!</v>
      </c>
      <c r="AC228" s="9" t="e">
        <f>'S3 Maquette'!#REF!*1.5</f>
        <v>#REF!</v>
      </c>
      <c r="AD228" s="9" t="e">
        <f>'S4 Maquette'!#REF!*1.5</f>
        <v>#REF!</v>
      </c>
    </row>
    <row r="229" spans="27:30" x14ac:dyDescent="0.35">
      <c r="AA229" s="9" t="e">
        <f>'S1 Maquette'!#REF!*1.5</f>
        <v>#REF!</v>
      </c>
      <c r="AB229" s="9" t="e">
        <f>'S2 Maquette'!#REF!*1.5</f>
        <v>#REF!</v>
      </c>
      <c r="AC229" s="9" t="e">
        <f>'S3 Maquette'!#REF!*1.5</f>
        <v>#REF!</v>
      </c>
      <c r="AD229" s="9" t="e">
        <f>'S4 Maquette'!#REF!*1.5</f>
        <v>#REF!</v>
      </c>
    </row>
    <row r="230" spans="27:30" x14ac:dyDescent="0.35">
      <c r="AA230" s="9" t="e">
        <f>'S1 Maquette'!#REF!*1.5</f>
        <v>#REF!</v>
      </c>
      <c r="AB230" s="9" t="e">
        <f>'S2 Maquette'!#REF!*1.5</f>
        <v>#REF!</v>
      </c>
      <c r="AC230" s="9" t="e">
        <f>'S3 Maquette'!#REF!*1.5</f>
        <v>#REF!</v>
      </c>
      <c r="AD230" s="9" t="e">
        <f>'S4 Maquette'!#REF!*1.5</f>
        <v>#REF!</v>
      </c>
    </row>
    <row r="231" spans="27:30" x14ac:dyDescent="0.35">
      <c r="AA231" s="9" t="e">
        <f>'S1 Maquette'!#REF!*1.5</f>
        <v>#REF!</v>
      </c>
      <c r="AB231" s="9" t="e">
        <f>'S2 Maquette'!#REF!*1.5</f>
        <v>#REF!</v>
      </c>
      <c r="AC231" s="9" t="e">
        <f>'S3 Maquette'!#REF!*1.5</f>
        <v>#REF!</v>
      </c>
      <c r="AD231" s="9" t="e">
        <f>'S4 Maquette'!#REF!*1.5</f>
        <v>#REF!</v>
      </c>
    </row>
    <row r="232" spans="27:30" x14ac:dyDescent="0.35">
      <c r="AA232" s="9" t="e">
        <f>'S1 Maquette'!#REF!*1.5</f>
        <v>#REF!</v>
      </c>
      <c r="AB232" s="9" t="e">
        <f>'S2 Maquette'!#REF!*1.5</f>
        <v>#REF!</v>
      </c>
      <c r="AC232" s="9" t="e">
        <f>'S3 Maquette'!#REF!*1.5</f>
        <v>#REF!</v>
      </c>
      <c r="AD232" s="9" t="e">
        <f>'S4 Maquette'!#REF!*1.5</f>
        <v>#REF!</v>
      </c>
    </row>
    <row r="233" spans="27:30" x14ac:dyDescent="0.35">
      <c r="AA233" s="9" t="e">
        <f>'S1 Maquette'!#REF!*1.5</f>
        <v>#REF!</v>
      </c>
      <c r="AB233" s="9" t="e">
        <f>'S2 Maquette'!#REF!*1.5</f>
        <v>#REF!</v>
      </c>
      <c r="AC233" s="9" t="e">
        <f>'S3 Maquette'!#REF!*1.5</f>
        <v>#REF!</v>
      </c>
      <c r="AD233" s="9" t="e">
        <f>'S4 Maquette'!#REF!*1.5</f>
        <v>#REF!</v>
      </c>
    </row>
    <row r="234" spans="27:30" x14ac:dyDescent="0.35">
      <c r="AA234" s="9" t="e">
        <f>'S1 Maquette'!#REF!*1.5</f>
        <v>#REF!</v>
      </c>
      <c r="AB234" s="9" t="e">
        <f>'S2 Maquette'!#REF!*1.5</f>
        <v>#REF!</v>
      </c>
      <c r="AC234" s="9" t="e">
        <f>'S3 Maquette'!#REF!*1.5</f>
        <v>#REF!</v>
      </c>
      <c r="AD234" s="9" t="e">
        <f>'S4 Maquette'!#REF!*1.5</f>
        <v>#REF!</v>
      </c>
    </row>
    <row r="235" spans="27:30" x14ac:dyDescent="0.35">
      <c r="AA235" s="9" t="e">
        <f>'S1 Maquette'!#REF!*1.5</f>
        <v>#REF!</v>
      </c>
      <c r="AB235" s="9" t="e">
        <f>'S2 Maquette'!#REF!*1.5</f>
        <v>#REF!</v>
      </c>
      <c r="AC235" s="9" t="e">
        <f>'S3 Maquette'!#REF!*1.5</f>
        <v>#REF!</v>
      </c>
      <c r="AD235" s="9" t="e">
        <f>'S4 Maquette'!#REF!*1.5</f>
        <v>#REF!</v>
      </c>
    </row>
    <row r="236" spans="27:30" x14ac:dyDescent="0.35">
      <c r="AA236" s="9" t="e">
        <f>'S1 Maquette'!#REF!*1.5</f>
        <v>#REF!</v>
      </c>
      <c r="AB236" s="9" t="e">
        <f>'S2 Maquette'!#REF!*1.5</f>
        <v>#REF!</v>
      </c>
      <c r="AC236" s="9" t="e">
        <f>'S3 Maquette'!#REF!*1.5</f>
        <v>#REF!</v>
      </c>
      <c r="AD236" s="9" t="e">
        <f>'S4 Maquette'!#REF!*1.5</f>
        <v>#REF!</v>
      </c>
    </row>
    <row r="237" spans="27:30" x14ac:dyDescent="0.35">
      <c r="AA237" s="9" t="e">
        <f>'S1 Maquette'!#REF!*1.5</f>
        <v>#REF!</v>
      </c>
      <c r="AB237" s="9" t="e">
        <f>'S2 Maquette'!#REF!*1.5</f>
        <v>#REF!</v>
      </c>
      <c r="AC237" s="9" t="e">
        <f>'S3 Maquette'!#REF!*1.5</f>
        <v>#REF!</v>
      </c>
      <c r="AD237" s="9" t="e">
        <f>'S4 Maquette'!#REF!*1.5</f>
        <v>#REF!</v>
      </c>
    </row>
    <row r="238" spans="27:30" x14ac:dyDescent="0.35">
      <c r="AA238" s="9" t="e">
        <f>'S1 Maquette'!#REF!*1.5</f>
        <v>#REF!</v>
      </c>
      <c r="AB238" s="9" t="e">
        <f>'S2 Maquette'!#REF!*1.5</f>
        <v>#REF!</v>
      </c>
      <c r="AC238" s="9" t="e">
        <f>'S3 Maquette'!#REF!*1.5</f>
        <v>#REF!</v>
      </c>
      <c r="AD238" s="9" t="e">
        <f>'S4 Maquette'!#REF!*1.5</f>
        <v>#REF!</v>
      </c>
    </row>
    <row r="239" spans="27:30" x14ac:dyDescent="0.35">
      <c r="AA239" s="9" t="e">
        <f>'S1 Maquette'!#REF!*1.5</f>
        <v>#REF!</v>
      </c>
      <c r="AB239" s="9" t="e">
        <f>'S2 Maquette'!#REF!*1.5</f>
        <v>#REF!</v>
      </c>
      <c r="AC239" s="9" t="e">
        <f>'S3 Maquette'!#REF!*1.5</f>
        <v>#REF!</v>
      </c>
      <c r="AD239" s="9" t="e">
        <f>'S4 Maquette'!#REF!*1.5</f>
        <v>#REF!</v>
      </c>
    </row>
    <row r="240" spans="27:30" x14ac:dyDescent="0.35">
      <c r="AA240" s="9" t="e">
        <f>'S1 Maquette'!#REF!*1.5</f>
        <v>#REF!</v>
      </c>
      <c r="AB240" s="9" t="e">
        <f>'S2 Maquette'!#REF!*1.5</f>
        <v>#REF!</v>
      </c>
      <c r="AC240" s="9" t="e">
        <f>'S3 Maquette'!#REF!*1.5</f>
        <v>#REF!</v>
      </c>
      <c r="AD240" s="9" t="e">
        <f>'S4 Maquette'!#REF!*1.5</f>
        <v>#REF!</v>
      </c>
    </row>
    <row r="241" spans="27:30" x14ac:dyDescent="0.35">
      <c r="AA241" s="9" t="e">
        <f>'S1 Maquette'!#REF!*1.5</f>
        <v>#REF!</v>
      </c>
      <c r="AB241" s="9" t="e">
        <f>'S2 Maquette'!#REF!*1.5</f>
        <v>#REF!</v>
      </c>
      <c r="AC241" s="9" t="e">
        <f>'S3 Maquette'!#REF!*1.5</f>
        <v>#REF!</v>
      </c>
      <c r="AD241" s="9" t="e">
        <f>'S4 Maquette'!#REF!*1.5</f>
        <v>#REF!</v>
      </c>
    </row>
    <row r="242" spans="27:30" x14ac:dyDescent="0.35">
      <c r="AA242" s="9" t="e">
        <f>'S1 Maquette'!#REF!*1.5</f>
        <v>#REF!</v>
      </c>
      <c r="AB242" s="9" t="e">
        <f>'S2 Maquette'!#REF!*1.5</f>
        <v>#REF!</v>
      </c>
      <c r="AC242" s="9" t="e">
        <f>'S3 Maquette'!#REF!*1.5</f>
        <v>#REF!</v>
      </c>
      <c r="AD242" s="9" t="e">
        <f>'S4 Maquette'!#REF!*1.5</f>
        <v>#REF!</v>
      </c>
    </row>
    <row r="243" spans="27:30" x14ac:dyDescent="0.35">
      <c r="AA243" s="9" t="e">
        <f>'S1 Maquette'!#REF!*1.5</f>
        <v>#REF!</v>
      </c>
      <c r="AB243" s="9" t="e">
        <f>'S2 Maquette'!#REF!*1.5</f>
        <v>#REF!</v>
      </c>
      <c r="AC243" s="9" t="e">
        <f>'S3 Maquette'!#REF!*1.5</f>
        <v>#REF!</v>
      </c>
      <c r="AD243" s="9" t="e">
        <f>'S4 Maquette'!#REF!*1.5</f>
        <v>#REF!</v>
      </c>
    </row>
    <row r="244" spans="27:30" x14ac:dyDescent="0.35">
      <c r="AA244" s="9" t="e">
        <f>'S1 Maquette'!#REF!*1.5</f>
        <v>#REF!</v>
      </c>
      <c r="AB244" s="9" t="e">
        <f>'S2 Maquette'!#REF!*1.5</f>
        <v>#REF!</v>
      </c>
      <c r="AC244" s="9" t="e">
        <f>'S3 Maquette'!#REF!*1.5</f>
        <v>#REF!</v>
      </c>
      <c r="AD244" s="9" t="e">
        <f>'S4 Maquette'!#REF!*1.5</f>
        <v>#REF!</v>
      </c>
    </row>
    <row r="245" spans="27:30" x14ac:dyDescent="0.35">
      <c r="AA245" s="9" t="e">
        <f>'S1 Maquette'!#REF!*1.5</f>
        <v>#REF!</v>
      </c>
      <c r="AB245" s="9" t="e">
        <f>'S2 Maquette'!#REF!*1.5</f>
        <v>#REF!</v>
      </c>
      <c r="AC245" s="9" t="e">
        <f>'S3 Maquette'!#REF!*1.5</f>
        <v>#REF!</v>
      </c>
      <c r="AD245" s="9" t="e">
        <f>'S4 Maquette'!#REF!*1.5</f>
        <v>#REF!</v>
      </c>
    </row>
    <row r="246" spans="27:30" x14ac:dyDescent="0.35">
      <c r="AA246" s="9" t="e">
        <f>'S1 Maquette'!#REF!*1.5</f>
        <v>#REF!</v>
      </c>
      <c r="AB246" s="9" t="e">
        <f>'S2 Maquette'!#REF!*1.5</f>
        <v>#REF!</v>
      </c>
      <c r="AC246" s="9" t="e">
        <f>'S3 Maquette'!#REF!*1.5</f>
        <v>#REF!</v>
      </c>
      <c r="AD246" s="9" t="e">
        <f>'S4 Maquette'!#REF!*1.5</f>
        <v>#REF!</v>
      </c>
    </row>
    <row r="247" spans="27:30" x14ac:dyDescent="0.35">
      <c r="AA247" s="9" t="e">
        <f>'S1 Maquette'!#REF!*1.5</f>
        <v>#REF!</v>
      </c>
      <c r="AB247" s="9" t="e">
        <f>'S2 Maquette'!#REF!*1.5</f>
        <v>#REF!</v>
      </c>
      <c r="AC247" s="9" t="e">
        <f>'S3 Maquette'!#REF!*1.5</f>
        <v>#REF!</v>
      </c>
      <c r="AD247" s="9" t="e">
        <f>'S4 Maquette'!#REF!*1.5</f>
        <v>#REF!</v>
      </c>
    </row>
    <row r="248" spans="27:30" x14ac:dyDescent="0.35">
      <c r="AA248" s="9" t="e">
        <f>'S1 Maquette'!#REF!*1.5</f>
        <v>#REF!</v>
      </c>
      <c r="AB248" s="9" t="e">
        <f>'S2 Maquette'!#REF!*1.5</f>
        <v>#REF!</v>
      </c>
      <c r="AC248" s="9" t="e">
        <f>'S3 Maquette'!#REF!*1.5</f>
        <v>#REF!</v>
      </c>
      <c r="AD248" s="9" t="e">
        <f>'S4 Maquette'!#REF!*1.5</f>
        <v>#REF!</v>
      </c>
    </row>
    <row r="249" spans="27:30" x14ac:dyDescent="0.35">
      <c r="AA249" s="9" t="e">
        <f>'S1 Maquette'!#REF!*1.5</f>
        <v>#REF!</v>
      </c>
      <c r="AB249" s="9" t="e">
        <f>'S2 Maquette'!#REF!*1.5</f>
        <v>#REF!</v>
      </c>
      <c r="AC249" s="9" t="e">
        <f>'S3 Maquette'!#REF!*1.5</f>
        <v>#REF!</v>
      </c>
      <c r="AD249" s="9" t="e">
        <f>'S4 Maquette'!#REF!*1.5</f>
        <v>#REF!</v>
      </c>
    </row>
    <row r="250" spans="27:30" x14ac:dyDescent="0.35">
      <c r="AA250" s="9" t="e">
        <f>'S1 Maquette'!#REF!*1.5</f>
        <v>#REF!</v>
      </c>
      <c r="AB250" s="9" t="e">
        <f>'S2 Maquette'!#REF!*1.5</f>
        <v>#REF!</v>
      </c>
      <c r="AC250" s="9" t="e">
        <f>'S3 Maquette'!#REF!*1.5</f>
        <v>#REF!</v>
      </c>
      <c r="AD250" s="9" t="e">
        <f>'S4 Maquette'!#REF!*1.5</f>
        <v>#REF!</v>
      </c>
    </row>
    <row r="251" spans="27:30" x14ac:dyDescent="0.35">
      <c r="AA251" s="9" t="e">
        <f>'S1 Maquette'!#REF!*1.5</f>
        <v>#REF!</v>
      </c>
      <c r="AB251" s="9" t="e">
        <f>'S2 Maquette'!#REF!*1.5</f>
        <v>#REF!</v>
      </c>
      <c r="AC251" s="9" t="e">
        <f>'S3 Maquette'!#REF!*1.5</f>
        <v>#REF!</v>
      </c>
      <c r="AD251" s="9" t="e">
        <f>'S4 Maquette'!#REF!*1.5</f>
        <v>#REF!</v>
      </c>
    </row>
    <row r="252" spans="27:30" x14ac:dyDescent="0.35">
      <c r="AA252" s="9" t="e">
        <f>'S1 Maquette'!#REF!*1.5</f>
        <v>#REF!</v>
      </c>
      <c r="AB252" s="9" t="e">
        <f>'S2 Maquette'!#REF!*1.5</f>
        <v>#REF!</v>
      </c>
      <c r="AC252" s="9" t="e">
        <f>'S3 Maquette'!#REF!*1.5</f>
        <v>#REF!</v>
      </c>
      <c r="AD252" s="9" t="e">
        <f>'S4 Maquette'!#REF!*1.5</f>
        <v>#REF!</v>
      </c>
    </row>
    <row r="253" spans="27:30" x14ac:dyDescent="0.35">
      <c r="AA253" s="9" t="e">
        <f>'S1 Maquette'!#REF!*1.5</f>
        <v>#REF!</v>
      </c>
      <c r="AB253" s="9" t="e">
        <f>'S2 Maquette'!#REF!*1.5</f>
        <v>#REF!</v>
      </c>
      <c r="AC253" s="9" t="e">
        <f>'S3 Maquette'!#REF!*1.5</f>
        <v>#REF!</v>
      </c>
      <c r="AD253" s="9" t="e">
        <f>'S4 Maquette'!#REF!*1.5</f>
        <v>#REF!</v>
      </c>
    </row>
    <row r="254" spans="27:30" x14ac:dyDescent="0.35">
      <c r="AA254" s="9" t="e">
        <f>'S1 Maquette'!#REF!*1.5</f>
        <v>#REF!</v>
      </c>
      <c r="AB254" s="9" t="e">
        <f>'S2 Maquette'!#REF!*1.5</f>
        <v>#REF!</v>
      </c>
      <c r="AC254" s="9" t="e">
        <f>'S3 Maquette'!#REF!*1.5</f>
        <v>#REF!</v>
      </c>
      <c r="AD254" s="9" t="e">
        <f>'S4 Maquette'!#REF!*1.5</f>
        <v>#REF!</v>
      </c>
    </row>
    <row r="255" spans="27:30" x14ac:dyDescent="0.35">
      <c r="AA255" s="9" t="e">
        <f>'S1 Maquette'!#REF!*1.5</f>
        <v>#REF!</v>
      </c>
      <c r="AB255" s="9" t="e">
        <f>'S2 Maquette'!#REF!*1.5</f>
        <v>#REF!</v>
      </c>
      <c r="AC255" s="9" t="e">
        <f>'S3 Maquette'!#REF!*1.5</f>
        <v>#REF!</v>
      </c>
      <c r="AD255" s="9" t="e">
        <f>'S4 Maquette'!#REF!*1.5</f>
        <v>#REF!</v>
      </c>
    </row>
    <row r="256" spans="27:30" x14ac:dyDescent="0.35">
      <c r="AA256" s="9" t="e">
        <f>'S1 Maquette'!#REF!*1.5</f>
        <v>#REF!</v>
      </c>
      <c r="AB256" s="9" t="e">
        <f>'S2 Maquette'!#REF!*1.5</f>
        <v>#REF!</v>
      </c>
      <c r="AC256" s="9" t="e">
        <f>'S3 Maquette'!#REF!*1.5</f>
        <v>#REF!</v>
      </c>
      <c r="AD256" s="9" t="e">
        <f>'S4 Maquette'!#REF!*1.5</f>
        <v>#REF!</v>
      </c>
    </row>
    <row r="257" spans="27:30" x14ac:dyDescent="0.35">
      <c r="AA257" s="9" t="e">
        <f>'S1 Maquette'!#REF!*1.5</f>
        <v>#REF!</v>
      </c>
      <c r="AB257" s="9" t="e">
        <f>'S2 Maquette'!#REF!*1.5</f>
        <v>#REF!</v>
      </c>
      <c r="AC257" s="9" t="e">
        <f>'S3 Maquette'!#REF!*1.5</f>
        <v>#REF!</v>
      </c>
      <c r="AD257" s="9" t="e">
        <f>'S4 Maquette'!#REF!*1.5</f>
        <v>#REF!</v>
      </c>
    </row>
    <row r="258" spans="27:30" x14ac:dyDescent="0.35">
      <c r="AA258" s="9" t="e">
        <f>'S1 Maquette'!#REF!*1.5</f>
        <v>#REF!</v>
      </c>
      <c r="AB258" s="9" t="e">
        <f>'S2 Maquette'!#REF!*1.5</f>
        <v>#REF!</v>
      </c>
      <c r="AC258" s="9" t="e">
        <f>'S3 Maquette'!#REF!*1.5</f>
        <v>#REF!</v>
      </c>
      <c r="AD258" s="9" t="e">
        <f>'S4 Maquette'!#REF!*1.5</f>
        <v>#REF!</v>
      </c>
    </row>
    <row r="259" spans="27:30" x14ac:dyDescent="0.35">
      <c r="AA259" s="9" t="e">
        <f>'S1 Maquette'!#REF!*1.5</f>
        <v>#REF!</v>
      </c>
      <c r="AB259" s="9" t="e">
        <f>'S2 Maquette'!#REF!*1.5</f>
        <v>#REF!</v>
      </c>
      <c r="AC259" s="9" t="e">
        <f>'S3 Maquette'!#REF!*1.5</f>
        <v>#REF!</v>
      </c>
      <c r="AD259" s="9" t="e">
        <f>'S4 Maquette'!#REF!*1.5</f>
        <v>#REF!</v>
      </c>
    </row>
    <row r="260" spans="27:30" x14ac:dyDescent="0.35">
      <c r="AA260" s="9" t="e">
        <f>'S1 Maquette'!#REF!*1.5</f>
        <v>#REF!</v>
      </c>
      <c r="AB260" s="9" t="e">
        <f>'S2 Maquette'!#REF!*1.5</f>
        <v>#REF!</v>
      </c>
      <c r="AC260" s="9" t="e">
        <f>'S3 Maquette'!#REF!*1.5</f>
        <v>#REF!</v>
      </c>
      <c r="AD260" s="9" t="e">
        <f>'S4 Maquette'!#REF!*1.5</f>
        <v>#REF!</v>
      </c>
    </row>
    <row r="261" spans="27:30" x14ac:dyDescent="0.35">
      <c r="AA261" s="9" t="e">
        <f>'S1 Maquette'!#REF!*1.5</f>
        <v>#REF!</v>
      </c>
      <c r="AB261" s="9" t="e">
        <f>'S2 Maquette'!#REF!*1.5</f>
        <v>#REF!</v>
      </c>
      <c r="AC261" s="9" t="e">
        <f>'S3 Maquette'!#REF!*1.5</f>
        <v>#REF!</v>
      </c>
      <c r="AD261" s="9" t="e">
        <f>'S4 Maquette'!#REF!*1.5</f>
        <v>#REF!</v>
      </c>
    </row>
    <row r="262" spans="27:30" x14ac:dyDescent="0.35">
      <c r="AA262" s="9" t="e">
        <f>'S1 Maquette'!#REF!*1.5</f>
        <v>#REF!</v>
      </c>
      <c r="AB262" s="9" t="e">
        <f>'S2 Maquette'!#REF!*1.5</f>
        <v>#REF!</v>
      </c>
      <c r="AC262" s="9" t="e">
        <f>'S3 Maquette'!#REF!*1.5</f>
        <v>#REF!</v>
      </c>
      <c r="AD262" s="9" t="e">
        <f>'S4 Maquette'!#REF!*1.5</f>
        <v>#REF!</v>
      </c>
    </row>
    <row r="263" spans="27:30" x14ac:dyDescent="0.35">
      <c r="AA263" s="9" t="e">
        <f>'S1 Maquette'!#REF!*1.5</f>
        <v>#REF!</v>
      </c>
      <c r="AB263" s="9" t="e">
        <f>'S2 Maquette'!#REF!*1.5</f>
        <v>#REF!</v>
      </c>
      <c r="AC263" s="9" t="e">
        <f>'S3 Maquette'!#REF!*1.5</f>
        <v>#REF!</v>
      </c>
      <c r="AD263" s="9" t="e">
        <f>'S4 Maquette'!#REF!*1.5</f>
        <v>#REF!</v>
      </c>
    </row>
    <row r="264" spans="27:30" x14ac:dyDescent="0.35">
      <c r="AA264" s="9" t="e">
        <f>'S1 Maquette'!#REF!*1.5</f>
        <v>#REF!</v>
      </c>
      <c r="AB264" s="9" t="e">
        <f>'S2 Maquette'!#REF!*1.5</f>
        <v>#REF!</v>
      </c>
      <c r="AC264" s="9" t="e">
        <f>'S3 Maquette'!#REF!*1.5</f>
        <v>#REF!</v>
      </c>
      <c r="AD264" s="9" t="e">
        <f>'S4 Maquette'!#REF!*1.5</f>
        <v>#REF!</v>
      </c>
    </row>
    <row r="265" spans="27:30" x14ac:dyDescent="0.35">
      <c r="AA265" s="9" t="e">
        <f>'S1 Maquette'!#REF!*1.5</f>
        <v>#REF!</v>
      </c>
      <c r="AB265" s="9" t="e">
        <f>'S2 Maquette'!#REF!*1.5</f>
        <v>#REF!</v>
      </c>
      <c r="AC265" s="9" t="e">
        <f>'S3 Maquette'!#REF!*1.5</f>
        <v>#REF!</v>
      </c>
      <c r="AD265" s="9" t="e">
        <f>'S4 Maquette'!#REF!*1.5</f>
        <v>#REF!</v>
      </c>
    </row>
    <row r="266" spans="27:30" x14ac:dyDescent="0.35">
      <c r="AA266" s="9" t="e">
        <f>'S1 Maquette'!#REF!*1.5</f>
        <v>#REF!</v>
      </c>
      <c r="AB266" s="9" t="e">
        <f>'S2 Maquette'!#REF!*1.5</f>
        <v>#REF!</v>
      </c>
      <c r="AC266" s="9" t="e">
        <f>'S3 Maquette'!#REF!*1.5</f>
        <v>#REF!</v>
      </c>
      <c r="AD266" s="9" t="e">
        <f>'S4 Maquette'!#REF!*1.5</f>
        <v>#REF!</v>
      </c>
    </row>
    <row r="267" spans="27:30" x14ac:dyDescent="0.35">
      <c r="AA267" s="9" t="e">
        <f>'S1 Maquette'!#REF!*1.5</f>
        <v>#REF!</v>
      </c>
      <c r="AB267" s="9" t="e">
        <f>'S2 Maquette'!#REF!*1.5</f>
        <v>#REF!</v>
      </c>
      <c r="AC267" s="9" t="e">
        <f>'S3 Maquette'!#REF!*1.5</f>
        <v>#REF!</v>
      </c>
      <c r="AD267" s="9" t="e">
        <f>'S4 Maquette'!#REF!*1.5</f>
        <v>#REF!</v>
      </c>
    </row>
    <row r="268" spans="27:30" x14ac:dyDescent="0.35">
      <c r="AA268" s="9" t="e">
        <f>'S1 Maquette'!#REF!*1.5</f>
        <v>#REF!</v>
      </c>
      <c r="AB268" s="9" t="e">
        <f>'S2 Maquette'!#REF!*1.5</f>
        <v>#REF!</v>
      </c>
      <c r="AC268" s="9" t="e">
        <f>'S3 Maquette'!#REF!*1.5</f>
        <v>#REF!</v>
      </c>
      <c r="AD268" s="9" t="e">
        <f>'S4 Maquette'!#REF!*1.5</f>
        <v>#REF!</v>
      </c>
    </row>
    <row r="269" spans="27:30" x14ac:dyDescent="0.35">
      <c r="AA269" s="9" t="e">
        <f>'S1 Maquette'!#REF!*1.5</f>
        <v>#REF!</v>
      </c>
      <c r="AB269" s="9" t="e">
        <f>'S2 Maquette'!#REF!*1.5</f>
        <v>#REF!</v>
      </c>
      <c r="AC269" s="9" t="e">
        <f>'S3 Maquette'!#REF!*1.5</f>
        <v>#REF!</v>
      </c>
      <c r="AD269" s="9" t="e">
        <f>'S4 Maquette'!#REF!*1.5</f>
        <v>#REF!</v>
      </c>
    </row>
    <row r="270" spans="27:30" x14ac:dyDescent="0.35">
      <c r="AA270" s="9" t="e">
        <f>'S1 Maquette'!#REF!*1.5</f>
        <v>#REF!</v>
      </c>
      <c r="AB270" s="9" t="e">
        <f>'S2 Maquette'!#REF!*1.5</f>
        <v>#REF!</v>
      </c>
      <c r="AC270" s="9" t="e">
        <f>'S3 Maquette'!#REF!*1.5</f>
        <v>#REF!</v>
      </c>
      <c r="AD270" s="9" t="e">
        <f>'S4 Maquette'!#REF!*1.5</f>
        <v>#REF!</v>
      </c>
    </row>
    <row r="271" spans="27:30" x14ac:dyDescent="0.35">
      <c r="AA271" s="9" t="e">
        <f>'S1 Maquette'!#REF!*1.5</f>
        <v>#REF!</v>
      </c>
      <c r="AB271" s="9" t="e">
        <f>'S2 Maquette'!#REF!*1.5</f>
        <v>#REF!</v>
      </c>
      <c r="AC271" s="9" t="e">
        <f>'S3 Maquette'!#REF!*1.5</f>
        <v>#REF!</v>
      </c>
      <c r="AD271" s="9" t="e">
        <f>'S4 Maquette'!#REF!*1.5</f>
        <v>#REF!</v>
      </c>
    </row>
    <row r="272" spans="27:30" x14ac:dyDescent="0.35">
      <c r="AA272" s="9" t="e">
        <f>'S1 Maquette'!#REF!*1.5</f>
        <v>#REF!</v>
      </c>
      <c r="AB272" s="9" t="e">
        <f>'S2 Maquette'!#REF!*1.5</f>
        <v>#REF!</v>
      </c>
      <c r="AC272" s="9" t="e">
        <f>'S3 Maquette'!#REF!*1.5</f>
        <v>#REF!</v>
      </c>
      <c r="AD272" s="9" t="e">
        <f>'S4 Maquette'!#REF!*1.5</f>
        <v>#REF!</v>
      </c>
    </row>
    <row r="273" spans="27:30" x14ac:dyDescent="0.35">
      <c r="AA273" s="9" t="e">
        <f>'S1 Maquette'!#REF!*1.5</f>
        <v>#REF!</v>
      </c>
      <c r="AB273" s="9" t="e">
        <f>'S2 Maquette'!#REF!*1.5</f>
        <v>#REF!</v>
      </c>
      <c r="AC273" s="9" t="e">
        <f>'S3 Maquette'!#REF!*1.5</f>
        <v>#REF!</v>
      </c>
      <c r="AD273" s="9" t="e">
        <f>'S4 Maquette'!#REF!*1.5</f>
        <v>#REF!</v>
      </c>
    </row>
    <row r="274" spans="27:30" x14ac:dyDescent="0.35">
      <c r="AA274" s="9" t="e">
        <f>'S1 Maquette'!#REF!*1.5</f>
        <v>#REF!</v>
      </c>
      <c r="AB274" s="9" t="e">
        <f>'S2 Maquette'!#REF!*1.5</f>
        <v>#REF!</v>
      </c>
      <c r="AC274" s="9" t="e">
        <f>'S3 Maquette'!#REF!*1.5</f>
        <v>#REF!</v>
      </c>
      <c r="AD274" s="9" t="e">
        <f>'S4 Maquette'!#REF!*1.5</f>
        <v>#REF!</v>
      </c>
    </row>
    <row r="275" spans="27:30" x14ac:dyDescent="0.35">
      <c r="AA275" s="9" t="e">
        <f>'S1 Maquette'!#REF!*1.5</f>
        <v>#REF!</v>
      </c>
      <c r="AB275" s="9" t="e">
        <f>'S2 Maquette'!#REF!*1.5</f>
        <v>#REF!</v>
      </c>
      <c r="AC275" s="9" t="e">
        <f>'S3 Maquette'!#REF!*1.5</f>
        <v>#REF!</v>
      </c>
      <c r="AD275" s="9" t="e">
        <f>'S4 Maquette'!#REF!*1.5</f>
        <v>#REF!</v>
      </c>
    </row>
    <row r="276" spans="27:30" x14ac:dyDescent="0.35">
      <c r="AA276" s="9" t="e">
        <f>'S1 Maquette'!#REF!*1.5</f>
        <v>#REF!</v>
      </c>
      <c r="AB276" s="9" t="e">
        <f>'S2 Maquette'!#REF!*1.5</f>
        <v>#REF!</v>
      </c>
      <c r="AC276" s="9" t="e">
        <f>'S3 Maquette'!#REF!*1.5</f>
        <v>#REF!</v>
      </c>
      <c r="AD276" s="9" t="e">
        <f>'S4 Maquette'!#REF!*1.5</f>
        <v>#REF!</v>
      </c>
    </row>
    <row r="277" spans="27:30" x14ac:dyDescent="0.35">
      <c r="AA277" s="9" t="e">
        <f>'S1 Maquette'!#REF!*1.5</f>
        <v>#REF!</v>
      </c>
      <c r="AB277" s="9" t="e">
        <f>'S2 Maquette'!#REF!*1.5</f>
        <v>#REF!</v>
      </c>
      <c r="AC277" s="9" t="e">
        <f>'S3 Maquette'!#REF!*1.5</f>
        <v>#REF!</v>
      </c>
      <c r="AD277" s="9" t="e">
        <f>'S4 Maquette'!#REF!*1.5</f>
        <v>#REF!</v>
      </c>
    </row>
    <row r="278" spans="27:30" x14ac:dyDescent="0.35">
      <c r="AA278" s="9" t="e">
        <f>'S1 Maquette'!#REF!*1.5</f>
        <v>#REF!</v>
      </c>
      <c r="AB278" s="9" t="e">
        <f>'S2 Maquette'!#REF!*1.5</f>
        <v>#REF!</v>
      </c>
      <c r="AC278" s="9" t="e">
        <f>'S3 Maquette'!#REF!*1.5</f>
        <v>#REF!</v>
      </c>
      <c r="AD278" s="9" t="e">
        <f>'S4 Maquette'!#REF!*1.5</f>
        <v>#REF!</v>
      </c>
    </row>
    <row r="279" spans="27:30" x14ac:dyDescent="0.35">
      <c r="AA279" s="9" t="e">
        <f>'S1 Maquette'!#REF!*1.5</f>
        <v>#REF!</v>
      </c>
      <c r="AB279" s="9" t="e">
        <f>'S2 Maquette'!#REF!*1.5</f>
        <v>#REF!</v>
      </c>
      <c r="AC279" s="9" t="e">
        <f>'S3 Maquette'!#REF!*1.5</f>
        <v>#REF!</v>
      </c>
      <c r="AD279" s="9" t="e">
        <f>'S4 Maquette'!#REF!*1.5</f>
        <v>#REF!</v>
      </c>
    </row>
    <row r="280" spans="27:30" x14ac:dyDescent="0.35">
      <c r="AA280" s="9" t="e">
        <f>'S1 Maquette'!#REF!*1.5</f>
        <v>#REF!</v>
      </c>
      <c r="AB280" s="9" t="e">
        <f>'S2 Maquette'!#REF!*1.5</f>
        <v>#REF!</v>
      </c>
      <c r="AC280" s="9" t="e">
        <f>'S3 Maquette'!#REF!*1.5</f>
        <v>#REF!</v>
      </c>
      <c r="AD280" s="9" t="e">
        <f>'S4 Maquette'!#REF!*1.5</f>
        <v>#REF!</v>
      </c>
    </row>
    <row r="281" spans="27:30" x14ac:dyDescent="0.35">
      <c r="AA281" s="9" t="e">
        <f>'S1 Maquette'!#REF!*1.5</f>
        <v>#REF!</v>
      </c>
      <c r="AB281" s="9" t="e">
        <f>'S2 Maquette'!#REF!*1.5</f>
        <v>#REF!</v>
      </c>
      <c r="AC281" s="9" t="e">
        <f>'S3 Maquette'!#REF!*1.5</f>
        <v>#REF!</v>
      </c>
      <c r="AD281" s="9" t="e">
        <f>'S4 Maquette'!#REF!*1.5</f>
        <v>#REF!</v>
      </c>
    </row>
    <row r="282" spans="27:30" x14ac:dyDescent="0.35">
      <c r="AA282" s="9" t="e">
        <f>'S1 Maquette'!#REF!*1.5</f>
        <v>#REF!</v>
      </c>
      <c r="AB282" s="9" t="e">
        <f>'S2 Maquette'!#REF!*1.5</f>
        <v>#REF!</v>
      </c>
      <c r="AC282" s="9" t="e">
        <f>'S3 Maquette'!#REF!*1.5</f>
        <v>#REF!</v>
      </c>
      <c r="AD282" s="9" t="e">
        <f>'S4 Maquette'!#REF!*1.5</f>
        <v>#REF!</v>
      </c>
    </row>
    <row r="283" spans="27:30" x14ac:dyDescent="0.35">
      <c r="AA283" s="9" t="e">
        <f>'S1 Maquette'!#REF!*1.5</f>
        <v>#REF!</v>
      </c>
      <c r="AB283" s="9" t="e">
        <f>'S2 Maquette'!#REF!*1.5</f>
        <v>#REF!</v>
      </c>
      <c r="AC283" s="9" t="e">
        <f>'S3 Maquette'!#REF!*1.5</f>
        <v>#REF!</v>
      </c>
      <c r="AD283" s="9" t="e">
        <f>'S4 Maquette'!#REF!*1.5</f>
        <v>#REF!</v>
      </c>
    </row>
    <row r="284" spans="27:30" x14ac:dyDescent="0.35">
      <c r="AA284" s="9" t="e">
        <f>'S1 Maquette'!#REF!*1.5</f>
        <v>#REF!</v>
      </c>
      <c r="AB284" s="9" t="e">
        <f>'S2 Maquette'!#REF!*1.5</f>
        <v>#REF!</v>
      </c>
      <c r="AC284" s="9" t="e">
        <f>'S3 Maquette'!#REF!*1.5</f>
        <v>#REF!</v>
      </c>
      <c r="AD284" s="9" t="e">
        <f>'S4 Maquette'!#REF!*1.5</f>
        <v>#REF!</v>
      </c>
    </row>
    <row r="285" spans="27:30" x14ac:dyDescent="0.35">
      <c r="AA285" s="9" t="e">
        <f>'S1 Maquette'!#REF!*1.5</f>
        <v>#REF!</v>
      </c>
      <c r="AB285" s="9" t="e">
        <f>'S2 Maquette'!#REF!*1.5</f>
        <v>#REF!</v>
      </c>
      <c r="AC285" s="9" t="e">
        <f>'S3 Maquette'!#REF!*1.5</f>
        <v>#REF!</v>
      </c>
      <c r="AD285" s="9" t="e">
        <f>'S4 Maquette'!#REF!*1.5</f>
        <v>#REF!</v>
      </c>
    </row>
    <row r="286" spans="27:30" x14ac:dyDescent="0.35">
      <c r="AA286" s="9" t="e">
        <f>'S1 Maquette'!#REF!*1.5</f>
        <v>#REF!</v>
      </c>
      <c r="AB286" s="9">
        <f>'S2 Maquette'!I47*1.5</f>
        <v>0</v>
      </c>
      <c r="AC286" s="9">
        <f>'S3 Maquette'!I48*1.5</f>
        <v>0</v>
      </c>
      <c r="AD286" s="9" t="e">
        <f>'S4 Maquette'!#REF!*1.5</f>
        <v>#REF!</v>
      </c>
    </row>
    <row r="287" spans="27:30" x14ac:dyDescent="0.35">
      <c r="AA287" s="9">
        <f>'S1 Maquette'!I47*1.5</f>
        <v>0</v>
      </c>
      <c r="AB287" s="9">
        <f>'S2 Maquette'!I48*1.5</f>
        <v>0</v>
      </c>
      <c r="AC287" s="9">
        <f>'S3 Maquette'!I49*1.5</f>
        <v>0</v>
      </c>
      <c r="AD287" s="9">
        <f>'S4 Maquette'!I43*1.5</f>
        <v>0</v>
      </c>
    </row>
    <row r="288" spans="27:30" x14ac:dyDescent="0.35">
      <c r="AA288" s="9">
        <f>'S1 Maquette'!I48*1.5</f>
        <v>0</v>
      </c>
      <c r="AB288" s="9">
        <f>'S2 Maquette'!I49*1.5</f>
        <v>0</v>
      </c>
      <c r="AC288" s="9">
        <f>'S3 Maquette'!I50*1.5</f>
        <v>0</v>
      </c>
      <c r="AD288" s="9">
        <f>'S4 Maquette'!I44*1.5</f>
        <v>0</v>
      </c>
    </row>
    <row r="289" spans="27:30" x14ac:dyDescent="0.35">
      <c r="AA289" s="9">
        <f>'S1 Maquette'!I49*1.5</f>
        <v>0</v>
      </c>
      <c r="AB289" s="9">
        <f>'S2 Maquette'!I50*1.5</f>
        <v>0</v>
      </c>
      <c r="AC289" s="9">
        <f>'S3 Maquette'!I51*1.5</f>
        <v>0</v>
      </c>
      <c r="AD289" s="9">
        <f>'S4 Maquette'!I45*1.5</f>
        <v>0</v>
      </c>
    </row>
    <row r="290" spans="27:30" x14ac:dyDescent="0.35">
      <c r="AA290" s="9">
        <f>'S1 Maquette'!I50*1.5</f>
        <v>0</v>
      </c>
      <c r="AB290" s="9">
        <f>'S2 Maquette'!I51*1.5</f>
        <v>0</v>
      </c>
      <c r="AC290" s="9">
        <f>'S3 Maquette'!I52*1.5</f>
        <v>0</v>
      </c>
      <c r="AD290" s="9">
        <f>'S4 Maquette'!I46*1.5</f>
        <v>0</v>
      </c>
    </row>
    <row r="291" spans="27:30" x14ac:dyDescent="0.35">
      <c r="AA291" s="9">
        <f>'S1 Maquette'!I51*1.5</f>
        <v>0</v>
      </c>
      <c r="AB291" s="9">
        <f>'S2 Maquette'!I52*1.5</f>
        <v>0</v>
      </c>
      <c r="AC291" s="9">
        <f>'S3 Maquette'!I53*1.5</f>
        <v>0</v>
      </c>
      <c r="AD291" s="9">
        <f>'S4 Maquette'!I47*1.5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22:F22"/>
    <mergeCell ref="G22:L22"/>
    <mergeCell ref="A20:C20"/>
    <mergeCell ref="D20:F20"/>
    <mergeCell ref="G20:I20"/>
    <mergeCell ref="J20:L20"/>
    <mergeCell ref="A19:C19"/>
    <mergeCell ref="D19:F19"/>
    <mergeCell ref="G19:I19"/>
    <mergeCell ref="J19:L19"/>
    <mergeCell ref="A21:F21"/>
    <mergeCell ref="G21:L21"/>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6:C6"/>
    <mergeCell ref="D6:F6"/>
    <mergeCell ref="G6:I6"/>
    <mergeCell ref="J6:L6"/>
    <mergeCell ref="A7:C7"/>
    <mergeCell ref="D7:F7"/>
    <mergeCell ref="G7:I7"/>
    <mergeCell ref="J7:L7"/>
    <mergeCell ref="A1:L2"/>
    <mergeCell ref="AA1:AD2"/>
    <mergeCell ref="A3:C3"/>
    <mergeCell ref="D3:F3"/>
    <mergeCell ref="G3:I3"/>
    <mergeCell ref="J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AO45"/>
  <sheetViews>
    <sheetView tabSelected="1" zoomScale="80" zoomScaleNormal="80" workbookViewId="0">
      <selection activeCell="B3" sqref="B3:D3"/>
    </sheetView>
  </sheetViews>
  <sheetFormatPr baseColWidth="10" defaultColWidth="11.453125" defaultRowHeight="14.5" x14ac:dyDescent="0.35"/>
  <cols>
    <col min="1" max="1" width="42.54296875" customWidth="1"/>
    <col min="2" max="3" width="65" bestFit="1" customWidth="1"/>
    <col min="4" max="4" width="45.81640625" customWidth="1"/>
    <col min="5" max="5" width="29.26953125" customWidth="1"/>
  </cols>
  <sheetData>
    <row r="1" spans="1:41" ht="43.15" customHeight="1" x14ac:dyDescent="0.35">
      <c r="A1" s="106" t="s">
        <v>245</v>
      </c>
      <c r="B1" s="106"/>
      <c r="C1" s="106"/>
      <c r="D1" s="106"/>
      <c r="E1" s="106"/>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row>
    <row r="2" spans="1:41" ht="24.65" customHeight="1" x14ac:dyDescent="0.35">
      <c r="A2" s="29" t="s">
        <v>246</v>
      </c>
      <c r="B2" s="30" t="s">
        <v>51</v>
      </c>
      <c r="C2" s="45" t="str">
        <f>CONCATENATE(B2,Listes!A24)</f>
        <v>IAE_Antenne</v>
      </c>
      <c r="D2" s="18"/>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row>
    <row r="3" spans="1:41" ht="24.65" customHeight="1" x14ac:dyDescent="0.35">
      <c r="A3" s="1" t="s">
        <v>247</v>
      </c>
      <c r="B3" s="93" t="s">
        <v>85</v>
      </c>
      <c r="C3" s="93"/>
      <c r="D3" s="93"/>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row>
    <row r="4" spans="1:41" ht="24.65" customHeight="1" x14ac:dyDescent="0.35">
      <c r="A4" s="1" t="s">
        <v>248</v>
      </c>
      <c r="B4" s="178" t="s">
        <v>249</v>
      </c>
      <c r="C4" s="14"/>
      <c r="D4" s="14"/>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41" ht="24.65" customHeight="1" x14ac:dyDescent="0.35">
      <c r="A5" s="1" t="s">
        <v>250</v>
      </c>
      <c r="B5" s="9" t="s">
        <v>251</v>
      </c>
      <c r="C5" s="14"/>
      <c r="D5" s="14"/>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row>
    <row r="6" spans="1:41" ht="24.65" customHeight="1" x14ac:dyDescent="0.35">
      <c r="A6" s="1" t="s">
        <v>252</v>
      </c>
      <c r="B6" s="9" t="s">
        <v>251</v>
      </c>
      <c r="C6" s="14"/>
      <c r="D6" s="14"/>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row>
    <row r="7" spans="1:41" ht="24.65" customHeight="1" x14ac:dyDescent="0.35">
      <c r="A7" s="1" t="s">
        <v>2</v>
      </c>
      <c r="B7" s="9" t="s">
        <v>20</v>
      </c>
      <c r="C7" s="18" t="s">
        <v>20</v>
      </c>
      <c r="D7" s="14"/>
      <c r="E7" s="14"/>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row>
    <row r="8" spans="1:41"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row>
    <row r="9" spans="1:41"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row>
    <row r="10" spans="1:41"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row>
    <row r="11" spans="1:41" ht="19.899999999999999" customHeight="1" x14ac:dyDescent="0.45">
      <c r="A11" s="125" t="s">
        <v>253</v>
      </c>
      <c r="B11" s="127"/>
      <c r="C11" s="125" t="s">
        <v>254</v>
      </c>
      <c r="D11" s="126"/>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row>
    <row r="12" spans="1:41" ht="20.5" customHeight="1" x14ac:dyDescent="0.35">
      <c r="A12" s="128" t="s">
        <v>85</v>
      </c>
      <c r="B12" s="129"/>
      <c r="C12" s="128" t="s">
        <v>85</v>
      </c>
      <c r="D12" s="129"/>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row>
    <row r="13" spans="1:41" x14ac:dyDescent="0.3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row>
    <row r="14" spans="1:41" x14ac:dyDescent="0.35">
      <c r="A14" s="123" t="s">
        <v>255</v>
      </c>
      <c r="B14" s="123" t="s">
        <v>256</v>
      </c>
      <c r="C14" s="123" t="s">
        <v>257</v>
      </c>
      <c r="D14" s="123" t="s">
        <v>258</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row>
    <row r="15" spans="1:41" x14ac:dyDescent="0.35">
      <c r="A15" s="124"/>
      <c r="B15" s="124"/>
      <c r="C15" s="124"/>
      <c r="D15" s="124"/>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row>
    <row r="16" spans="1:41" x14ac:dyDescent="0.35">
      <c r="A16" s="123">
        <f>[1]Calcul!A10</f>
        <v>757.5</v>
      </c>
      <c r="B16" s="123">
        <f>[1]Calcul!A22</f>
        <v>697.5</v>
      </c>
      <c r="C16" s="123">
        <v>697.5</v>
      </c>
      <c r="D16" s="123">
        <v>637.5</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row>
    <row r="17" spans="1:41" x14ac:dyDescent="0.35">
      <c r="A17" s="124"/>
      <c r="B17" s="124"/>
      <c r="C17" s="124"/>
      <c r="D17" s="124"/>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row>
    <row r="18" spans="1:41"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row>
    <row r="19" spans="1:41" x14ac:dyDescent="0.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row>
    <row r="20" spans="1:41" x14ac:dyDescent="0.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row>
    <row r="21" spans="1:41" ht="21" x14ac:dyDescent="0.5">
      <c r="A21" s="113" t="s">
        <v>259</v>
      </c>
      <c r="B21" s="113"/>
      <c r="C21" s="113"/>
      <c r="D21" s="113"/>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row>
    <row r="22" spans="1:41" x14ac:dyDescent="0.35">
      <c r="A22" s="130" t="s">
        <v>260</v>
      </c>
      <c r="B22" s="130"/>
      <c r="C22" s="130"/>
      <c r="D22" s="130"/>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row>
    <row r="23" spans="1:41" x14ac:dyDescent="0.35">
      <c r="A23" s="108" t="s">
        <v>261</v>
      </c>
      <c r="B23" s="109"/>
      <c r="C23" s="109"/>
      <c r="D23" s="110"/>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row>
    <row r="24" spans="1:41" ht="15" customHeight="1" x14ac:dyDescent="0.35">
      <c r="A24" s="111" t="s">
        <v>262</v>
      </c>
      <c r="B24" s="111"/>
      <c r="C24" s="111"/>
      <c r="D24" s="111"/>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row>
    <row r="25" spans="1:41" x14ac:dyDescent="0.35">
      <c r="A25" s="111"/>
      <c r="B25" s="111"/>
      <c r="C25" s="111"/>
      <c r="D25" s="111"/>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row>
    <row r="26" spans="1:41" x14ac:dyDescent="0.35">
      <c r="A26" s="111"/>
      <c r="B26" s="111"/>
      <c r="C26" s="111"/>
      <c r="D26" s="111"/>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row>
    <row r="27" spans="1:41" x14ac:dyDescent="0.35">
      <c r="A27" s="108" t="s">
        <v>263</v>
      </c>
      <c r="B27" s="109"/>
      <c r="C27" s="109"/>
      <c r="D27" s="110"/>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row>
    <row r="28" spans="1:41" ht="15" customHeight="1" x14ac:dyDescent="0.35">
      <c r="A28" s="114" t="s">
        <v>264</v>
      </c>
      <c r="B28" s="115"/>
      <c r="C28" s="115"/>
      <c r="D28" s="116"/>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row>
    <row r="29" spans="1:41" x14ac:dyDescent="0.35">
      <c r="A29" s="117"/>
      <c r="B29" s="118"/>
      <c r="C29" s="118"/>
      <c r="D29" s="119"/>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row>
    <row r="30" spans="1:41" x14ac:dyDescent="0.35">
      <c r="A30" s="120"/>
      <c r="B30" s="121"/>
      <c r="C30" s="121"/>
      <c r="D30" s="12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row>
    <row r="31" spans="1:41" x14ac:dyDescent="0.35">
      <c r="A31" s="108" t="s">
        <v>265</v>
      </c>
      <c r="B31" s="109"/>
      <c r="C31" s="109"/>
      <c r="D31" s="110"/>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row>
    <row r="32" spans="1:41" ht="15" customHeight="1" x14ac:dyDescent="0.35">
      <c r="A32" s="105" t="s">
        <v>266</v>
      </c>
      <c r="B32" s="105"/>
      <c r="C32" s="105"/>
      <c r="D32" s="105"/>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row>
    <row r="33" spans="1:41" x14ac:dyDescent="0.35">
      <c r="A33" s="105"/>
      <c r="B33" s="105"/>
      <c r="C33" s="105"/>
      <c r="D33" s="10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row>
    <row r="34" spans="1:41" x14ac:dyDescent="0.35">
      <c r="A34" s="105"/>
      <c r="B34" s="105"/>
      <c r="C34" s="105"/>
      <c r="D34" s="105"/>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row>
    <row r="35" spans="1:41" x14ac:dyDescent="0.35">
      <c r="A35" s="108" t="s">
        <v>267</v>
      </c>
      <c r="B35" s="109"/>
      <c r="C35" s="109"/>
      <c r="D35" s="110"/>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row>
    <row r="36" spans="1:41" x14ac:dyDescent="0.35">
      <c r="A36" s="93" t="s">
        <v>268</v>
      </c>
      <c r="B36" s="93"/>
      <c r="C36" s="93"/>
      <c r="D36" s="93"/>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row>
    <row r="37" spans="1:41" x14ac:dyDescent="0.35">
      <c r="A37" s="93"/>
      <c r="B37" s="93"/>
      <c r="C37" s="93"/>
      <c r="D37" s="93"/>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row>
    <row r="38" spans="1:41" x14ac:dyDescent="0.35">
      <c r="A38" s="93"/>
      <c r="B38" s="93"/>
      <c r="C38" s="93"/>
      <c r="D38" s="93"/>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row>
    <row r="39" spans="1:41" ht="21" x14ac:dyDescent="0.5">
      <c r="A39" s="113" t="s">
        <v>269</v>
      </c>
      <c r="B39" s="113"/>
      <c r="C39" s="113"/>
      <c r="D39" s="113"/>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row>
    <row r="40" spans="1:41" x14ac:dyDescent="0.35">
      <c r="A40" s="105" t="s">
        <v>270</v>
      </c>
      <c r="B40" s="111"/>
      <c r="C40" s="111"/>
      <c r="D40" s="111"/>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row>
    <row r="41" spans="1:41" x14ac:dyDescent="0.35">
      <c r="A41" s="111"/>
      <c r="B41" s="111"/>
      <c r="C41" s="111"/>
      <c r="D41" s="111"/>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row>
    <row r="42" spans="1:41" x14ac:dyDescent="0.35">
      <c r="A42" s="112" t="s">
        <v>271</v>
      </c>
      <c r="B42" s="112"/>
      <c r="C42" s="112"/>
      <c r="D42" s="11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row>
    <row r="43" spans="1:41" x14ac:dyDescent="0.35">
      <c r="A43" s="107" t="s">
        <v>272</v>
      </c>
      <c r="B43" s="107"/>
      <c r="C43" s="107"/>
      <c r="D43" s="107"/>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row>
    <row r="44" spans="1:41" x14ac:dyDescent="0.35">
      <c r="A44" s="107" t="s">
        <v>273</v>
      </c>
      <c r="B44" s="107"/>
      <c r="C44" s="107"/>
      <c r="D44" s="107"/>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row>
    <row r="45" spans="1:41" x14ac:dyDescent="0.35">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row>
  </sheetData>
  <mergeCells count="29">
    <mergeCell ref="C11:D11"/>
    <mergeCell ref="A11:B11"/>
    <mergeCell ref="C12:D12"/>
    <mergeCell ref="A12:B12"/>
    <mergeCell ref="A24:D26"/>
    <mergeCell ref="B14:B15"/>
    <mergeCell ref="C14:C15"/>
    <mergeCell ref="D14:D15"/>
    <mergeCell ref="A16:A17"/>
    <mergeCell ref="B16:B17"/>
    <mergeCell ref="C16:C17"/>
    <mergeCell ref="D16:D17"/>
    <mergeCell ref="A22:D22"/>
    <mergeCell ref="A32:D34"/>
    <mergeCell ref="A1:E1"/>
    <mergeCell ref="A43:D43"/>
    <mergeCell ref="A44:D44"/>
    <mergeCell ref="B3:D3"/>
    <mergeCell ref="A27:D27"/>
    <mergeCell ref="A31:D31"/>
    <mergeCell ref="A35:D35"/>
    <mergeCell ref="A23:D23"/>
    <mergeCell ref="A40:D41"/>
    <mergeCell ref="A42:D42"/>
    <mergeCell ref="A36:D38"/>
    <mergeCell ref="A39:D39"/>
    <mergeCell ref="A21:D21"/>
    <mergeCell ref="A28:D30"/>
    <mergeCell ref="A14:A15"/>
  </mergeCells>
  <phoneticPr fontId="6" type="noConversion"/>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scale="33"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46"/>
  <sheetViews>
    <sheetView topLeftCell="C7" zoomScale="70" zoomScaleNormal="70" workbookViewId="0">
      <selection activeCell="J14" sqref="J14:K16"/>
    </sheetView>
  </sheetViews>
  <sheetFormatPr baseColWidth="10" defaultColWidth="11.453125" defaultRowHeight="14.5" x14ac:dyDescent="0.35"/>
  <cols>
    <col min="1" max="1" width="18.54296875" style="15" customWidth="1"/>
    <col min="2" max="2" width="53.54296875" style="15" customWidth="1"/>
    <col min="3" max="3" width="18" style="15" customWidth="1"/>
    <col min="4" max="4" width="15.7265625" style="15" customWidth="1"/>
    <col min="5" max="5" width="27.26953125" style="15" customWidth="1"/>
    <col min="6" max="6" width="24.7265625" style="15" customWidth="1"/>
    <col min="7" max="7" width="29.1796875" style="15" customWidth="1"/>
    <col min="8" max="8" width="43.26953125" style="15" customWidth="1"/>
    <col min="9" max="9" width="17" style="15" customWidth="1"/>
    <col min="10" max="10" width="14.26953125" style="15" customWidth="1"/>
    <col min="11" max="11" width="14.7265625" style="15" customWidth="1"/>
    <col min="12" max="13" width="21.7265625" style="15" customWidth="1"/>
    <col min="14" max="14" width="47.7265625" style="15" customWidth="1"/>
    <col min="15" max="15" width="54.1796875" style="15" customWidth="1"/>
  </cols>
  <sheetData>
    <row r="1" spans="1:12" x14ac:dyDescent="0.35">
      <c r="A1" s="146"/>
      <c r="B1" s="146"/>
      <c r="C1" s="146"/>
      <c r="D1" s="146"/>
      <c r="E1" s="146"/>
      <c r="F1" s="146"/>
      <c r="G1" s="146"/>
      <c r="H1" s="146"/>
      <c r="I1" s="146"/>
      <c r="J1" s="146"/>
    </row>
    <row r="2" spans="1:12" x14ac:dyDescent="0.35">
      <c r="A2" s="146"/>
      <c r="B2" s="146"/>
      <c r="C2" s="146"/>
      <c r="D2" s="146"/>
      <c r="E2" s="146"/>
      <c r="F2" s="146"/>
      <c r="G2" s="146"/>
      <c r="H2" s="146"/>
      <c r="I2" s="146"/>
      <c r="J2" s="146"/>
    </row>
    <row r="3" spans="1:12" x14ac:dyDescent="0.35">
      <c r="A3" s="146"/>
      <c r="B3" s="146"/>
      <c r="C3" s="146"/>
      <c r="D3" s="146"/>
      <c r="E3" s="146"/>
      <c r="F3" s="146"/>
      <c r="G3" s="146"/>
      <c r="H3" s="146"/>
      <c r="I3" s="146"/>
      <c r="J3" s="146"/>
    </row>
    <row r="4" spans="1:12" x14ac:dyDescent="0.35">
      <c r="A4" s="146"/>
      <c r="B4" s="146"/>
      <c r="C4" s="146"/>
      <c r="D4" s="146"/>
      <c r="E4" s="146"/>
      <c r="F4" s="146"/>
      <c r="G4" s="146"/>
      <c r="H4" s="146"/>
      <c r="I4" s="146"/>
      <c r="J4" s="146"/>
    </row>
    <row r="5" spans="1:12" x14ac:dyDescent="0.35">
      <c r="A5" s="146"/>
      <c r="B5" s="146"/>
      <c r="C5" s="146"/>
      <c r="D5" s="146"/>
      <c r="E5" s="146"/>
      <c r="F5" s="146"/>
      <c r="G5" s="146"/>
      <c r="H5" s="146"/>
      <c r="I5" s="146"/>
      <c r="J5" s="146"/>
    </row>
    <row r="6" spans="1:12" x14ac:dyDescent="0.35">
      <c r="A6" s="146"/>
      <c r="B6" s="146"/>
      <c r="C6" s="146"/>
      <c r="D6" s="146"/>
      <c r="E6" s="146"/>
      <c r="F6" s="146"/>
      <c r="G6" s="146"/>
      <c r="H6" s="146"/>
      <c r="I6" s="146"/>
      <c r="J6" s="146"/>
    </row>
    <row r="7" spans="1:12" ht="18" customHeight="1" x14ac:dyDescent="0.35">
      <c r="A7" s="131" t="s">
        <v>274</v>
      </c>
      <c r="B7" s="134" t="str">
        <f>'Fiche Générale'!B2</f>
        <v>IAE</v>
      </c>
      <c r="C7" s="131" t="s">
        <v>275</v>
      </c>
      <c r="D7" s="131"/>
      <c r="E7" s="133" t="str">
        <f>'Fiche Générale'!B3</f>
        <v>Comptabilité - contrôle - audit</v>
      </c>
      <c r="F7" s="134"/>
      <c r="G7" s="131" t="s">
        <v>276</v>
      </c>
      <c r="H7" s="145" t="str">
        <f>'Fiche Générale'!B4</f>
        <v>GMCCA24 - 400 / 500</v>
      </c>
      <c r="I7" s="145"/>
      <c r="J7" s="145"/>
    </row>
    <row r="8" spans="1:12" ht="18" customHeight="1" x14ac:dyDescent="0.35">
      <c r="A8" s="131"/>
      <c r="B8" s="136"/>
      <c r="C8" s="131"/>
      <c r="D8" s="131"/>
      <c r="E8" s="135"/>
      <c r="F8" s="136"/>
      <c r="G8" s="131"/>
      <c r="H8" s="145"/>
      <c r="I8" s="145"/>
      <c r="J8" s="145"/>
    </row>
    <row r="9" spans="1:12" ht="18" customHeight="1" x14ac:dyDescent="0.35">
      <c r="A9" s="131"/>
      <c r="B9" s="136"/>
      <c r="C9" s="131"/>
      <c r="D9" s="131"/>
      <c r="E9" s="137"/>
      <c r="F9" s="138"/>
      <c r="G9" s="131"/>
      <c r="H9" s="145"/>
      <c r="I9" s="145"/>
      <c r="J9" s="145"/>
    </row>
    <row r="10" spans="1:12" ht="18" customHeight="1" x14ac:dyDescent="0.35">
      <c r="A10" s="131"/>
      <c r="B10" s="136"/>
      <c r="C10" s="132" t="s">
        <v>277</v>
      </c>
      <c r="D10" s="132"/>
      <c r="E10" s="139" t="str">
        <f>'Fiche Générale'!A12</f>
        <v>Comptabilité - contrôle - audit</v>
      </c>
      <c r="F10" s="140"/>
      <c r="G10" s="140"/>
      <c r="H10" s="140"/>
      <c r="I10" s="140"/>
      <c r="J10" s="141"/>
    </row>
    <row r="11" spans="1:12" ht="18" customHeight="1" x14ac:dyDescent="0.35">
      <c r="A11" s="131"/>
      <c r="B11" s="138"/>
      <c r="C11" s="132"/>
      <c r="D11" s="132"/>
      <c r="E11" s="142"/>
      <c r="F11" s="143"/>
      <c r="G11" s="143"/>
      <c r="H11" s="143"/>
      <c r="I11" s="143"/>
      <c r="J11" s="144"/>
    </row>
    <row r="13" spans="1:12" x14ac:dyDescent="0.35">
      <c r="A13" s="147" t="s">
        <v>278</v>
      </c>
      <c r="B13" s="96" t="s">
        <v>279</v>
      </c>
      <c r="C13" s="147" t="s">
        <v>280</v>
      </c>
      <c r="D13" s="147"/>
      <c r="E13" s="148" t="s">
        <v>281</v>
      </c>
      <c r="F13" s="148"/>
      <c r="G13" s="147" t="s">
        <v>282</v>
      </c>
      <c r="H13" s="93">
        <f>[1]Calcul!A7</f>
        <v>427.5</v>
      </c>
      <c r="I13" s="93"/>
    </row>
    <row r="14" spans="1:12" x14ac:dyDescent="0.35">
      <c r="A14" s="147"/>
      <c r="B14" s="99"/>
      <c r="C14" s="147"/>
      <c r="D14" s="147"/>
      <c r="E14" s="148"/>
      <c r="F14" s="148"/>
      <c r="G14" s="147"/>
      <c r="H14" s="93"/>
      <c r="I14" s="93"/>
      <c r="J14" s="179"/>
      <c r="K14" s="179"/>
    </row>
    <row r="15" spans="1:12" x14ac:dyDescent="0.35">
      <c r="A15" s="147" t="s">
        <v>283</v>
      </c>
      <c r="B15" s="96" t="s">
        <v>236</v>
      </c>
      <c r="C15" s="149" t="s">
        <v>284</v>
      </c>
      <c r="D15" s="150"/>
      <c r="E15" s="148" t="s">
        <v>285</v>
      </c>
      <c r="F15" s="148"/>
      <c r="G15" s="147" t="s">
        <v>286</v>
      </c>
      <c r="H15" s="93">
        <f>[1]Calcul!A20</f>
        <v>397.5</v>
      </c>
      <c r="I15" s="93"/>
      <c r="J15" s="179"/>
      <c r="K15" s="179"/>
    </row>
    <row r="16" spans="1:12" x14ac:dyDescent="0.35">
      <c r="A16" s="147"/>
      <c r="B16" s="99"/>
      <c r="C16" s="151"/>
      <c r="D16" s="152"/>
      <c r="E16" s="148"/>
      <c r="F16" s="148"/>
      <c r="G16" s="147"/>
      <c r="H16" s="93"/>
      <c r="I16" s="93"/>
      <c r="J16" s="179"/>
      <c r="K16" s="180"/>
      <c r="L16" s="80"/>
    </row>
    <row r="17" spans="1:15" x14ac:dyDescent="0.35">
      <c r="I17" s="16"/>
      <c r="J17" s="16"/>
      <c r="K17" s="81"/>
      <c r="L17" s="81"/>
      <c r="M17" s="16"/>
      <c r="N17" s="16"/>
    </row>
    <row r="18" spans="1:15" ht="49.15" customHeight="1" x14ac:dyDescent="0.35">
      <c r="A18" s="3" t="s">
        <v>287</v>
      </c>
      <c r="B18" s="3" t="s">
        <v>288</v>
      </c>
      <c r="C18" s="3" t="s">
        <v>3</v>
      </c>
      <c r="D18" s="3" t="s">
        <v>289</v>
      </c>
      <c r="E18" s="3" t="s">
        <v>6</v>
      </c>
      <c r="F18" s="3" t="s">
        <v>5</v>
      </c>
      <c r="G18" s="3" t="s">
        <v>290</v>
      </c>
      <c r="H18" s="3" t="s">
        <v>155</v>
      </c>
      <c r="I18" s="3" t="s">
        <v>235</v>
      </c>
      <c r="J18" s="3" t="s">
        <v>240</v>
      </c>
      <c r="K18" s="79" t="s">
        <v>241</v>
      </c>
      <c r="L18" s="79" t="s">
        <v>291</v>
      </c>
      <c r="M18" s="3" t="s">
        <v>4</v>
      </c>
      <c r="N18" s="3" t="s">
        <v>292</v>
      </c>
      <c r="O18" s="4" t="s">
        <v>293</v>
      </c>
    </row>
    <row r="19" spans="1:15" ht="43.15" customHeight="1" x14ac:dyDescent="0.35">
      <c r="A19" s="46">
        <v>1</v>
      </c>
      <c r="B19" s="63" t="s">
        <v>294</v>
      </c>
      <c r="C19" s="47" t="s">
        <v>12</v>
      </c>
      <c r="D19" s="7">
        <v>6</v>
      </c>
      <c r="E19" s="5" t="s">
        <v>15</v>
      </c>
      <c r="F19" s="5"/>
      <c r="G19" s="71" t="s">
        <v>295</v>
      </c>
      <c r="H19" s="7"/>
      <c r="I19" s="57"/>
      <c r="J19" s="7"/>
      <c r="K19" s="7"/>
      <c r="L19" s="7"/>
      <c r="M19" s="7"/>
      <c r="N19" s="5"/>
      <c r="O19" s="5"/>
    </row>
    <row r="20" spans="1:15" ht="43.15" customHeight="1" x14ac:dyDescent="0.35">
      <c r="A20" s="22" t="s">
        <v>296</v>
      </c>
      <c r="B20" s="64" t="s">
        <v>297</v>
      </c>
      <c r="C20" s="47" t="s">
        <v>21</v>
      </c>
      <c r="D20" s="7"/>
      <c r="E20" s="5" t="s">
        <v>15</v>
      </c>
      <c r="F20" s="5"/>
      <c r="G20" s="72" t="s">
        <v>298</v>
      </c>
      <c r="H20" s="78" t="s">
        <v>157</v>
      </c>
      <c r="I20" s="57">
        <v>20</v>
      </c>
      <c r="J20" s="7"/>
      <c r="K20" s="7"/>
      <c r="L20" s="7"/>
      <c r="M20" s="7"/>
      <c r="N20" s="5"/>
      <c r="O20" s="5"/>
    </row>
    <row r="21" spans="1:15" ht="43.15" customHeight="1" x14ac:dyDescent="0.35">
      <c r="A21" s="22" t="s">
        <v>299</v>
      </c>
      <c r="B21" s="64" t="s">
        <v>300</v>
      </c>
      <c r="C21" s="47" t="s">
        <v>21</v>
      </c>
      <c r="D21" s="10"/>
      <c r="E21" s="5" t="s">
        <v>15</v>
      </c>
      <c r="F21" s="5"/>
      <c r="G21" s="72" t="s">
        <v>301</v>
      </c>
      <c r="H21" s="78" t="s">
        <v>157</v>
      </c>
      <c r="I21" s="70">
        <v>25</v>
      </c>
      <c r="J21" s="10"/>
      <c r="K21" s="10"/>
      <c r="L21" s="10"/>
      <c r="M21" s="10"/>
      <c r="N21" s="5"/>
      <c r="O21" s="6"/>
    </row>
    <row r="22" spans="1:15" ht="43.15" customHeight="1" x14ac:dyDescent="0.35">
      <c r="A22" s="22" t="s">
        <v>302</v>
      </c>
      <c r="B22" s="64" t="s">
        <v>303</v>
      </c>
      <c r="C22" s="47" t="s">
        <v>21</v>
      </c>
      <c r="D22" s="7"/>
      <c r="E22" s="5" t="s">
        <v>15</v>
      </c>
      <c r="F22" s="5"/>
      <c r="G22" s="72" t="s">
        <v>304</v>
      </c>
      <c r="H22" s="47" t="s">
        <v>157</v>
      </c>
      <c r="I22" s="57">
        <v>25</v>
      </c>
      <c r="J22" s="7"/>
      <c r="K22" s="7"/>
      <c r="L22" s="7"/>
      <c r="M22" s="7"/>
      <c r="N22" s="5"/>
      <c r="O22" s="5"/>
    </row>
    <row r="23" spans="1:15" ht="43.15" customHeight="1" x14ac:dyDescent="0.35">
      <c r="A23" s="22">
        <v>2</v>
      </c>
      <c r="B23" s="65" t="s">
        <v>305</v>
      </c>
      <c r="C23" s="7" t="s">
        <v>12</v>
      </c>
      <c r="D23" s="7">
        <v>6</v>
      </c>
      <c r="E23" s="5" t="s">
        <v>15</v>
      </c>
      <c r="F23" s="5"/>
      <c r="G23" s="71" t="s">
        <v>306</v>
      </c>
      <c r="H23" s="47"/>
      <c r="I23" s="57"/>
      <c r="J23" s="7"/>
      <c r="K23" s="7"/>
      <c r="L23" s="7"/>
      <c r="M23" s="7"/>
      <c r="N23" s="5"/>
      <c r="O23" s="5"/>
    </row>
    <row r="24" spans="1:15" ht="43.15" customHeight="1" x14ac:dyDescent="0.35">
      <c r="A24" s="22" t="s">
        <v>307</v>
      </c>
      <c r="B24" s="73" t="s">
        <v>308</v>
      </c>
      <c r="C24" s="7" t="s">
        <v>21</v>
      </c>
      <c r="D24" s="7"/>
      <c r="E24" s="5" t="s">
        <v>15</v>
      </c>
      <c r="F24" s="5"/>
      <c r="G24" s="74" t="s">
        <v>309</v>
      </c>
      <c r="H24" s="47" t="s">
        <v>167</v>
      </c>
      <c r="I24" s="57">
        <v>20</v>
      </c>
      <c r="J24" s="7"/>
      <c r="K24" s="7"/>
      <c r="L24" s="7"/>
      <c r="M24" s="7"/>
      <c r="N24" s="5"/>
      <c r="O24" s="5"/>
    </row>
    <row r="25" spans="1:15" ht="43.15" customHeight="1" x14ac:dyDescent="0.35">
      <c r="A25" s="22" t="s">
        <v>310</v>
      </c>
      <c r="B25" s="56" t="s">
        <v>311</v>
      </c>
      <c r="C25" s="7" t="s">
        <v>21</v>
      </c>
      <c r="D25" s="7"/>
      <c r="E25" s="5" t="s">
        <v>15</v>
      </c>
      <c r="F25" s="5"/>
      <c r="G25" s="72" t="s">
        <v>312</v>
      </c>
      <c r="H25" s="47" t="s">
        <v>167</v>
      </c>
      <c r="I25" s="57">
        <v>20</v>
      </c>
      <c r="J25" s="7"/>
      <c r="K25" s="7"/>
      <c r="L25" s="7"/>
      <c r="M25" s="7"/>
      <c r="N25" s="5"/>
      <c r="O25" s="5"/>
    </row>
    <row r="26" spans="1:15" ht="43.15" customHeight="1" x14ac:dyDescent="0.35">
      <c r="A26" s="22">
        <v>3</v>
      </c>
      <c r="B26" s="66" t="s">
        <v>313</v>
      </c>
      <c r="C26" s="7" t="s">
        <v>12</v>
      </c>
      <c r="D26" s="7">
        <v>6</v>
      </c>
      <c r="E26" s="5" t="s">
        <v>15</v>
      </c>
      <c r="F26" s="5"/>
      <c r="G26" s="75" t="s">
        <v>314</v>
      </c>
      <c r="H26" s="7"/>
      <c r="I26" s="57"/>
      <c r="J26" s="7"/>
      <c r="K26" s="7"/>
      <c r="L26" s="7"/>
      <c r="M26" s="7"/>
      <c r="N26" s="5"/>
      <c r="O26" s="5"/>
    </row>
    <row r="27" spans="1:15" ht="43.15" customHeight="1" x14ac:dyDescent="0.35">
      <c r="A27" s="22" t="s">
        <v>315</v>
      </c>
      <c r="B27" s="62" t="s">
        <v>316</v>
      </c>
      <c r="C27" s="7" t="s">
        <v>21</v>
      </c>
      <c r="D27" s="7"/>
      <c r="E27" s="5" t="s">
        <v>15</v>
      </c>
      <c r="F27" s="5"/>
      <c r="G27" s="76" t="s">
        <v>317</v>
      </c>
      <c r="H27" s="7" t="s">
        <v>167</v>
      </c>
      <c r="I27" s="57">
        <v>20</v>
      </c>
      <c r="J27" s="7"/>
      <c r="K27" s="7"/>
      <c r="L27" s="7"/>
      <c r="M27" s="7"/>
      <c r="N27" s="5"/>
      <c r="O27" s="5"/>
    </row>
    <row r="28" spans="1:15" ht="43.15" customHeight="1" x14ac:dyDescent="0.35">
      <c r="A28" s="22" t="s">
        <v>318</v>
      </c>
      <c r="B28" s="88" t="s">
        <v>319</v>
      </c>
      <c r="C28" s="7" t="s">
        <v>21</v>
      </c>
      <c r="D28" s="7"/>
      <c r="E28" s="5" t="s">
        <v>15</v>
      </c>
      <c r="F28" s="5"/>
      <c r="G28" s="76" t="s">
        <v>320</v>
      </c>
      <c r="H28" s="7" t="s">
        <v>167</v>
      </c>
      <c r="I28" s="89">
        <v>20</v>
      </c>
      <c r="J28" s="7"/>
      <c r="K28" s="7"/>
      <c r="L28" s="7" t="s">
        <v>321</v>
      </c>
      <c r="M28" s="90" t="s">
        <v>22</v>
      </c>
      <c r="N28" s="5"/>
      <c r="O28" s="91" t="s">
        <v>322</v>
      </c>
    </row>
    <row r="29" spans="1:15" ht="43.15" customHeight="1" x14ac:dyDescent="0.35">
      <c r="A29" s="22" t="s">
        <v>323</v>
      </c>
      <c r="B29" s="56" t="s">
        <v>324</v>
      </c>
      <c r="C29" s="7" t="s">
        <v>21</v>
      </c>
      <c r="D29" s="7"/>
      <c r="E29" s="5" t="s">
        <v>15</v>
      </c>
      <c r="F29" s="5"/>
      <c r="G29" s="76" t="s">
        <v>325</v>
      </c>
      <c r="H29" s="7" t="s">
        <v>167</v>
      </c>
      <c r="I29" s="57">
        <v>35</v>
      </c>
      <c r="J29" s="7"/>
      <c r="K29" s="7"/>
      <c r="L29" s="7"/>
      <c r="M29" s="7"/>
      <c r="N29" s="5"/>
      <c r="O29" s="5"/>
    </row>
    <row r="30" spans="1:15" ht="43.15" customHeight="1" x14ac:dyDescent="0.35">
      <c r="A30" s="22">
        <v>4</v>
      </c>
      <c r="B30" s="66" t="s">
        <v>326</v>
      </c>
      <c r="C30" s="7" t="s">
        <v>12</v>
      </c>
      <c r="D30" s="7">
        <v>6</v>
      </c>
      <c r="E30" s="5" t="s">
        <v>15</v>
      </c>
      <c r="F30" s="5"/>
      <c r="G30" s="71" t="s">
        <v>327</v>
      </c>
      <c r="H30" s="7"/>
      <c r="I30" s="57"/>
      <c r="J30" s="7"/>
      <c r="K30" s="7"/>
      <c r="L30" s="7"/>
      <c r="M30" s="7"/>
      <c r="N30" s="5"/>
      <c r="O30" s="5"/>
    </row>
    <row r="31" spans="1:15" ht="43.15" customHeight="1" x14ac:dyDescent="0.35">
      <c r="A31" s="22" t="s">
        <v>328</v>
      </c>
      <c r="B31" s="56" t="s">
        <v>329</v>
      </c>
      <c r="C31" s="7" t="s">
        <v>21</v>
      </c>
      <c r="D31" s="7"/>
      <c r="E31" s="5" t="s">
        <v>15</v>
      </c>
      <c r="F31" s="5"/>
      <c r="G31" s="72" t="s">
        <v>330</v>
      </c>
      <c r="H31" s="47" t="s">
        <v>167</v>
      </c>
      <c r="I31" s="57">
        <v>25</v>
      </c>
      <c r="J31" s="7"/>
      <c r="K31" s="7"/>
      <c r="L31" s="7"/>
      <c r="M31" s="7"/>
      <c r="N31" s="5"/>
      <c r="O31" s="5"/>
    </row>
    <row r="32" spans="1:15" ht="43.15" customHeight="1" x14ac:dyDescent="0.35">
      <c r="A32" s="22" t="s">
        <v>331</v>
      </c>
      <c r="B32" s="56" t="s">
        <v>332</v>
      </c>
      <c r="C32" s="7" t="s">
        <v>21</v>
      </c>
      <c r="D32" s="7"/>
      <c r="E32" s="5" t="s">
        <v>15</v>
      </c>
      <c r="F32" s="5"/>
      <c r="G32" s="74" t="s">
        <v>333</v>
      </c>
      <c r="H32" s="47" t="s">
        <v>167</v>
      </c>
      <c r="I32" s="57">
        <v>40</v>
      </c>
      <c r="J32" s="7"/>
      <c r="K32" s="7"/>
      <c r="L32" s="7"/>
      <c r="M32" s="7"/>
      <c r="N32" s="5"/>
      <c r="O32" s="5"/>
    </row>
    <row r="33" spans="1:15" ht="43.15" customHeight="1" x14ac:dyDescent="0.35">
      <c r="A33" s="22">
        <v>5</v>
      </c>
      <c r="B33" s="66" t="s">
        <v>334</v>
      </c>
      <c r="C33" s="7" t="s">
        <v>12</v>
      </c>
      <c r="D33" s="7">
        <v>6</v>
      </c>
      <c r="E33" s="5" t="s">
        <v>15</v>
      </c>
      <c r="F33" s="5"/>
      <c r="G33" s="71" t="s">
        <v>335</v>
      </c>
      <c r="H33" s="7"/>
      <c r="I33" s="57"/>
      <c r="J33" s="7"/>
      <c r="K33" s="7"/>
      <c r="L33" s="7"/>
      <c r="M33" s="7"/>
      <c r="N33" s="5"/>
      <c r="O33" s="5"/>
    </row>
    <row r="34" spans="1:15" ht="43.15" customHeight="1" x14ac:dyDescent="0.35">
      <c r="A34" s="22" t="s">
        <v>336</v>
      </c>
      <c r="B34" s="56" t="s">
        <v>337</v>
      </c>
      <c r="C34" s="7" t="s">
        <v>21</v>
      </c>
      <c r="D34" s="7"/>
      <c r="E34" s="5" t="s">
        <v>15</v>
      </c>
      <c r="F34" s="5"/>
      <c r="G34" s="72" t="s">
        <v>338</v>
      </c>
      <c r="H34" s="47" t="s">
        <v>167</v>
      </c>
      <c r="I34" s="57">
        <v>15</v>
      </c>
      <c r="J34" s="7"/>
      <c r="K34" s="7"/>
      <c r="L34" s="7"/>
      <c r="M34" s="7"/>
      <c r="N34" s="5"/>
      <c r="O34" s="5"/>
    </row>
    <row r="35" spans="1:15" ht="43.15" customHeight="1" x14ac:dyDescent="0.35">
      <c r="A35" s="22" t="s">
        <v>339</v>
      </c>
      <c r="B35" s="56" t="s">
        <v>340</v>
      </c>
      <c r="C35" s="7" t="s">
        <v>21</v>
      </c>
      <c r="D35" s="7"/>
      <c r="E35" s="5" t="s">
        <v>15</v>
      </c>
      <c r="F35" s="5"/>
      <c r="G35" s="72" t="s">
        <v>341</v>
      </c>
      <c r="H35" s="47" t="s">
        <v>167</v>
      </c>
      <c r="I35" s="57">
        <v>5</v>
      </c>
      <c r="J35" s="7"/>
      <c r="K35" s="7"/>
      <c r="L35" s="7"/>
      <c r="M35" s="7"/>
      <c r="N35" s="5"/>
      <c r="O35" s="5"/>
    </row>
    <row r="36" spans="1:15" ht="43.15" customHeight="1" x14ac:dyDescent="0.35">
      <c r="A36" s="22" t="s">
        <v>342</v>
      </c>
      <c r="B36" s="56" t="s">
        <v>343</v>
      </c>
      <c r="C36" s="7" t="s">
        <v>21</v>
      </c>
      <c r="D36" s="7"/>
      <c r="E36" s="5" t="s">
        <v>15</v>
      </c>
      <c r="F36" s="5"/>
      <c r="G36" s="77" t="s">
        <v>344</v>
      </c>
      <c r="H36" s="47" t="s">
        <v>167</v>
      </c>
      <c r="I36" s="57">
        <v>15</v>
      </c>
      <c r="J36" s="7"/>
      <c r="K36" s="7"/>
      <c r="L36" s="7"/>
      <c r="M36" s="7"/>
      <c r="N36" s="5"/>
      <c r="O36" s="5"/>
    </row>
    <row r="37" spans="1:15" ht="43.15" customHeight="1" x14ac:dyDescent="0.35">
      <c r="A37" s="22"/>
      <c r="B37" s="24"/>
      <c r="C37" s="7"/>
      <c r="D37" s="7"/>
      <c r="E37" s="5"/>
      <c r="F37" s="5"/>
      <c r="G37" s="5"/>
      <c r="H37" s="7"/>
      <c r="I37" s="57"/>
      <c r="J37" s="7"/>
      <c r="K37" s="7"/>
      <c r="L37" s="7"/>
      <c r="M37" s="7"/>
      <c r="N37" s="5"/>
      <c r="O37" s="5"/>
    </row>
    <row r="38" spans="1:15" ht="43.15" customHeight="1" x14ac:dyDescent="0.35">
      <c r="A38" s="22"/>
      <c r="B38" s="48" t="s">
        <v>345</v>
      </c>
      <c r="C38" s="7"/>
      <c r="D38" s="7"/>
      <c r="E38" s="5" t="s">
        <v>24</v>
      </c>
      <c r="F38" s="5"/>
      <c r="G38" s="5"/>
      <c r="H38" s="7"/>
      <c r="I38" s="7"/>
      <c r="J38" s="7"/>
      <c r="K38" s="7"/>
      <c r="L38" s="7"/>
      <c r="M38" s="7"/>
      <c r="N38" s="5"/>
      <c r="O38" s="5"/>
    </row>
    <row r="39" spans="1:15" ht="43.15" customHeight="1" x14ac:dyDescent="0.35">
      <c r="A39" s="22" t="s">
        <v>536</v>
      </c>
      <c r="B39" s="24" t="s">
        <v>346</v>
      </c>
      <c r="C39" s="7"/>
      <c r="D39" s="7"/>
      <c r="E39" s="5" t="s">
        <v>24</v>
      </c>
      <c r="F39" s="5"/>
      <c r="G39" s="49" t="s">
        <v>347</v>
      </c>
      <c r="H39" s="7"/>
      <c r="I39" s="7"/>
      <c r="J39" s="7"/>
      <c r="K39" s="7"/>
      <c r="L39" s="7"/>
      <c r="M39" s="7"/>
      <c r="N39" s="5"/>
      <c r="O39" s="5"/>
    </row>
    <row r="40" spans="1:15" ht="43.15" customHeight="1" x14ac:dyDescent="0.35">
      <c r="A40" s="22"/>
      <c r="B40" s="24" t="s">
        <v>348</v>
      </c>
      <c r="C40" s="7"/>
      <c r="D40" s="7"/>
      <c r="E40" s="5" t="s">
        <v>24</v>
      </c>
      <c r="F40" s="5"/>
      <c r="G40" s="49" t="s">
        <v>349</v>
      </c>
      <c r="H40" s="7"/>
      <c r="I40" s="7"/>
      <c r="J40" s="7"/>
      <c r="K40" s="7"/>
      <c r="L40" s="7"/>
      <c r="M40" s="7"/>
      <c r="N40" s="5"/>
      <c r="O40" s="5"/>
    </row>
    <row r="41" spans="1:15" ht="43.15" customHeight="1" x14ac:dyDescent="0.45">
      <c r="A41" s="23"/>
      <c r="B41" s="50" t="s">
        <v>350</v>
      </c>
      <c r="C41" s="51"/>
      <c r="D41" s="51"/>
      <c r="E41" s="51" t="s">
        <v>24</v>
      </c>
      <c r="F41" s="51"/>
      <c r="G41" s="52" t="s">
        <v>351</v>
      </c>
      <c r="H41" s="7"/>
      <c r="I41" s="7"/>
      <c r="J41" s="7"/>
      <c r="K41" s="7"/>
      <c r="L41" s="7"/>
      <c r="M41" s="7"/>
      <c r="N41" s="5"/>
      <c r="O41" s="5"/>
    </row>
    <row r="42" spans="1:15" ht="43.15" customHeight="1" x14ac:dyDescent="0.45">
      <c r="A42" s="23"/>
      <c r="B42" s="50" t="s">
        <v>352</v>
      </c>
      <c r="C42" s="51"/>
      <c r="D42" s="51"/>
      <c r="E42" s="51" t="s">
        <v>24</v>
      </c>
      <c r="F42" s="51"/>
      <c r="G42" s="52" t="s">
        <v>353</v>
      </c>
      <c r="H42" s="7"/>
      <c r="I42" s="7"/>
      <c r="J42" s="7"/>
      <c r="K42" s="7"/>
      <c r="L42" s="7"/>
      <c r="M42" s="7"/>
      <c r="N42" s="5"/>
      <c r="O42" s="5"/>
    </row>
    <row r="43" spans="1:15" ht="43.15" customHeight="1" x14ac:dyDescent="0.45">
      <c r="A43" s="23" t="s">
        <v>537</v>
      </c>
      <c r="B43" s="60" t="s">
        <v>354</v>
      </c>
      <c r="C43" s="5"/>
      <c r="D43" s="5"/>
      <c r="E43" s="5" t="s">
        <v>24</v>
      </c>
      <c r="F43" s="5"/>
      <c r="G43" s="60" t="s">
        <v>538</v>
      </c>
      <c r="H43" s="11"/>
      <c r="I43" s="7"/>
      <c r="J43" s="7"/>
      <c r="K43" s="7"/>
      <c r="L43" s="7"/>
      <c r="M43" s="7"/>
      <c r="N43" s="8"/>
      <c r="O43" s="8"/>
    </row>
    <row r="44" spans="1:15" ht="43.15" customHeight="1" x14ac:dyDescent="0.45">
      <c r="A44" s="23"/>
      <c r="B44" s="49" t="s">
        <v>355</v>
      </c>
      <c r="C44" s="5"/>
      <c r="D44" s="5"/>
      <c r="E44" s="5" t="s">
        <v>24</v>
      </c>
      <c r="F44" s="5"/>
      <c r="G44" s="49" t="s">
        <v>539</v>
      </c>
      <c r="H44" s="11"/>
      <c r="I44" s="7"/>
      <c r="J44" s="7"/>
      <c r="K44" s="7"/>
      <c r="L44" s="7"/>
      <c r="M44" s="7"/>
      <c r="N44" s="8"/>
      <c r="O44" s="8"/>
    </row>
    <row r="45" spans="1:15" ht="43.15" customHeight="1" x14ac:dyDescent="0.45">
      <c r="A45" s="23"/>
      <c r="B45" s="59"/>
      <c r="C45" s="60"/>
      <c r="D45" s="60"/>
      <c r="E45" s="60"/>
      <c r="F45" s="5"/>
      <c r="G45" s="5"/>
      <c r="H45" s="11"/>
      <c r="I45" s="7"/>
      <c r="J45" s="7"/>
      <c r="K45" s="7"/>
      <c r="L45" s="7"/>
      <c r="M45" s="7"/>
      <c r="N45" s="8"/>
      <c r="O45" s="8"/>
    </row>
    <row r="46" spans="1:15" ht="43.15" customHeight="1" x14ac:dyDescent="0.45">
      <c r="A46" s="23"/>
      <c r="B46" s="25"/>
      <c r="C46" s="7"/>
      <c r="D46" s="11"/>
      <c r="E46" s="8"/>
      <c r="F46" s="8"/>
      <c r="G46" s="8"/>
      <c r="H46" s="11"/>
      <c r="I46" s="7"/>
      <c r="J46" s="7"/>
      <c r="K46" s="7"/>
      <c r="L46" s="7"/>
      <c r="M46" s="7"/>
      <c r="N46" s="8"/>
      <c r="O46" s="8"/>
    </row>
  </sheetData>
  <sheetProtection algorithmName="SHA-512" hashValue="FDcYdibCoQpDG7jTB2EIXLnCOsCdQgCh51+h98ZdXhLoY6jvGDil/PIq+Sm4XvpCpId616xy5k5bADn6pf9Avw==" saltValue="po4XEyhSBEKoJzpTA8M3lw==" spinCount="100000" sheet="1" formatCells="0" insertRows="0"/>
  <mergeCells count="2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 ref="G7:G9"/>
    <mergeCell ref="C7:D9"/>
    <mergeCell ref="C10:D11"/>
    <mergeCell ref="E7:F9"/>
    <mergeCell ref="E10:J11"/>
  </mergeCells>
  <conditionalFormatting sqref="A1:A744 D43:E744 G46:N744">
    <cfRule type="expression" dxfId="276" priority="6">
      <formula>$C1="Option"</formula>
    </cfRule>
  </conditionalFormatting>
  <conditionalFormatting sqref="A38:A44">
    <cfRule type="expression" dxfId="275" priority="7">
      <formula>$F38="Fermeture"</formula>
    </cfRule>
    <cfRule type="expression" dxfId="274" priority="8">
      <formula>$F38="Modification"</formula>
    </cfRule>
    <cfRule type="expression" dxfId="273" priority="9">
      <formula>$F38="Création"</formula>
    </cfRule>
  </conditionalFormatting>
  <conditionalFormatting sqref="A45:G45">
    <cfRule type="expression" dxfId="272" priority="35">
      <formula>$F45="Fermeture"</formula>
    </cfRule>
    <cfRule type="expression" dxfId="271" priority="36">
      <formula>$F45="Modification"</formula>
    </cfRule>
    <cfRule type="expression" dxfId="270" priority="37">
      <formula>$F45="Création"</formula>
    </cfRule>
  </conditionalFormatting>
  <conditionalFormatting sqref="A1:O9 A10:E10 K10:O11 A11:D11 A12:O12 A13:G13 J13:O13 A14:F14 L14:O14 A15:G15 J15:O15 A16:F16 J16 H45:O45 A46:O744">
    <cfRule type="expression" dxfId="269" priority="77">
      <formula>$F1="Modification"</formula>
    </cfRule>
    <cfRule type="expression" dxfId="268" priority="78">
      <formula>$F1="Création"</formula>
    </cfRule>
  </conditionalFormatting>
  <conditionalFormatting sqref="B38:B40">
    <cfRule type="expression" dxfId="267" priority="14">
      <formula>$F38="Fermeture"</formula>
    </cfRule>
    <cfRule type="expression" dxfId="266" priority="15">
      <formula>$F38="Modification"</formula>
    </cfRule>
    <cfRule type="expression" dxfId="265" priority="16">
      <formula>$F38="Création"</formula>
    </cfRule>
  </conditionalFormatting>
  <conditionalFormatting sqref="C39:F40">
    <cfRule type="expression" dxfId="264" priority="17">
      <formula>$F39="Fermeture"</formula>
    </cfRule>
    <cfRule type="expression" dxfId="263" priority="18">
      <formula>$F39="Modification"</formula>
    </cfRule>
    <cfRule type="expression" dxfId="262" priority="19">
      <formula>$F39="Création"</formula>
    </cfRule>
  </conditionalFormatting>
  <conditionalFormatting sqref="C43:F44">
    <cfRule type="expression" dxfId="261" priority="11">
      <formula>$F43="Fermeture"</formula>
    </cfRule>
    <cfRule type="expression" dxfId="260" priority="12">
      <formula>$F43="Modification"</formula>
    </cfRule>
    <cfRule type="expression" dxfId="259" priority="13">
      <formula>$F43="Création"</formula>
    </cfRule>
  </conditionalFormatting>
  <conditionalFormatting sqref="C38:G38">
    <cfRule type="expression" dxfId="258" priority="50">
      <formula>$F38="Fermeture"</formula>
    </cfRule>
    <cfRule type="expression" dxfId="257" priority="51">
      <formula>$F38="Modification"</formula>
    </cfRule>
    <cfRule type="expression" dxfId="256" priority="52">
      <formula>$F38="Création"</formula>
    </cfRule>
  </conditionalFormatting>
  <conditionalFormatting sqref="D1:E38">
    <cfRule type="expression" dxfId="255" priority="53">
      <formula>$C1="Option"</formula>
    </cfRule>
  </conditionalFormatting>
  <conditionalFormatting sqref="D39:E40">
    <cfRule type="expression" dxfId="254" priority="20">
      <formula>$C39="Option"</formula>
    </cfRule>
  </conditionalFormatting>
  <conditionalFormatting sqref="F19">
    <cfRule type="expression" dxfId="253" priority="29">
      <formula>$C19="Option"</formula>
    </cfRule>
  </conditionalFormatting>
  <conditionalFormatting sqref="F26">
    <cfRule type="expression" dxfId="252" priority="26">
      <formula>$C26="Option"</formula>
    </cfRule>
  </conditionalFormatting>
  <conditionalFormatting sqref="F30">
    <cfRule type="expression" dxfId="251" priority="27">
      <formula>$C30="Option"</formula>
    </cfRule>
  </conditionalFormatting>
  <conditionalFormatting sqref="F33">
    <cfRule type="expression" dxfId="250" priority="28">
      <formula>$C33="Option"</formula>
    </cfRule>
  </conditionalFormatting>
  <conditionalFormatting sqref="G38">
    <cfRule type="expression" dxfId="249" priority="49">
      <formula>$C38="Option"</formula>
    </cfRule>
  </conditionalFormatting>
  <conditionalFormatting sqref="G45">
    <cfRule type="expression" dxfId="248" priority="34">
      <formula>$C45="Option"</formula>
    </cfRule>
  </conditionalFormatting>
  <conditionalFormatting sqref="G17:K17 G16 J16:K16">
    <cfRule type="expression" dxfId="247" priority="25">
      <formula>$C16="Option"</formula>
    </cfRule>
  </conditionalFormatting>
  <conditionalFormatting sqref="G1:N12 G13:G15 J13:N15">
    <cfRule type="expression" dxfId="246" priority="21">
      <formula>$C1="Option"</formula>
    </cfRule>
  </conditionalFormatting>
  <conditionalFormatting sqref="H45:O45 A1:O9 K10:O11 A12:O12 J13:O13 L14:O14 J15:O15 A10:E10 A11:D11 A13:G13 A14:F14 A15:G15 A16:F16 J16 A46:O744">
    <cfRule type="expression" dxfId="245" priority="76">
      <formula>$F1="Fermeture"</formula>
    </cfRule>
  </conditionalFormatting>
  <conditionalFormatting sqref="J14:K14">
    <cfRule type="expression" dxfId="244" priority="22">
      <formula>$F14="Fermeture"</formula>
    </cfRule>
    <cfRule type="expression" dxfId="243" priority="23">
      <formula>$F14="Modification"</formula>
    </cfRule>
    <cfRule type="expression" dxfId="242" priority="24">
      <formula>$F14="Création"</formula>
    </cfRule>
  </conditionalFormatting>
  <conditionalFormatting sqref="K16:O17 A17:J17 A18:O21 F19:F36 A22 C22:F22 H22:O22 A23:O23 C24:F24 H24:O27 A24:A28 B25:G27 B28:N28 A29:O33 A34:F34 H34:O34 A35:O35 A36:F36 H36:O36 A37:O37 H38:O44">
    <cfRule type="expression" dxfId="241" priority="63">
      <formula>$F16="Modification"</formula>
    </cfRule>
    <cfRule type="expression" dxfId="240" priority="64">
      <formula>$F16="Création"</formula>
    </cfRule>
  </conditionalFormatting>
  <conditionalFormatting sqref="K16:O17 A18:O21 H22:O22 A23:O23 H24:O27 A28:N28 A29:O33 H34:O34 A35:O35 H36:O36 A37:O37 H38:O44 F19:F36 A25:G27 A17:J17 C22:F22 C24:F24 A34:F34 A36:F36 A22 A24">
    <cfRule type="expression" dxfId="239" priority="62">
      <formula>$F16="Fermeture"</formula>
    </cfRule>
  </conditionalFormatting>
  <conditionalFormatting sqref="M16:N17 G18:N21 H22:N22 F23:N23 H24:N34 G25:G33 G35:N35 H36:N36 G37:N37 H38:N45">
    <cfRule type="expression" dxfId="238" priority="60">
      <formula>$C16="Option"</formula>
    </cfRule>
  </conditionalFormatting>
  <conditionalFormatting sqref="N1:N744">
    <cfRule type="expression" dxfId="237" priority="61">
      <formula>$M1="Porteuse"</formula>
    </cfRule>
  </conditionalFormatting>
  <conditionalFormatting sqref="O28">
    <cfRule type="expression" dxfId="236" priority="57">
      <formula>$F28="Fermeture"</formula>
    </cfRule>
    <cfRule type="expression" dxfId="235" priority="58">
      <formula>$F28="Modification"</formula>
    </cfRule>
    <cfRule type="expression" dxfId="234" priority="59">
      <formula>$F28="Création"</formula>
    </cfRule>
  </conditionalFormatting>
  <conditionalFormatting sqref="H13 H15">
    <cfRule type="expression" dxfId="233" priority="4">
      <formula>$F13="Modification"</formula>
    </cfRule>
    <cfRule type="expression" dxfId="232" priority="5">
      <formula>$F13="Création"</formula>
    </cfRule>
  </conditionalFormatting>
  <conditionalFormatting sqref="H16:I16">
    <cfRule type="expression" dxfId="231" priority="2">
      <formula>$C16="Option"</formula>
    </cfRule>
  </conditionalFormatting>
  <conditionalFormatting sqref="H13:I15">
    <cfRule type="expression" dxfId="230" priority="1">
      <formula>$C13="Option"</formula>
    </cfRule>
  </conditionalFormatting>
  <conditionalFormatting sqref="H13 H15">
    <cfRule type="expression" dxfId="229" priority="3">
      <formula>$F13="Fermeture"</formula>
    </cfRule>
  </conditionalFormatting>
  <dataValidations count="6">
    <dataValidation type="list" allowBlank="1" showInputMessage="1" showErrorMessage="1" sqref="F19:F46" xr:uid="{30697DA2-C6C6-4315-945B-9E629C0E14C5}">
      <formula1>List_Statut</formula1>
    </dataValidation>
    <dataValidation type="list" allowBlank="1" showInputMessage="1" showErrorMessage="1" sqref="C19:C46" xr:uid="{409539C7-ECB2-4ACC-860B-53A7F308A523}">
      <formula1>List_NatureELP</formula1>
    </dataValidation>
    <dataValidation type="list" allowBlank="1" showInputMessage="1" showErrorMessage="1" sqref="H19:H46" xr:uid="{3D487B3F-3E2C-403B-A171-598173EC3CED}">
      <formula1>List_CNU</formula1>
    </dataValidation>
    <dataValidation type="list" allowBlank="1" showInputMessage="1" showErrorMessage="1" sqref="M19:M46" xr:uid="{86F1776A-58BE-4ACE-AE8F-4770A1F73705}">
      <formula1>List_Mutualisation</formula1>
    </dataValidation>
    <dataValidation type="list" allowBlank="1" showInputMessage="1" showErrorMessage="1" sqref="E19:E46" xr:uid="{CA8A7066-FD1E-40CF-9A84-600A1E66D253}">
      <formula1>List_Type</formula1>
    </dataValidation>
    <dataValidation type="list" allowBlank="1" showInputMessage="1" showErrorMessage="1" sqref="L19:L46" xr:uid="{DC5D4F11-4567-45C8-9312-C71AB8D76E4E}">
      <formula1>"Anglais"</formula1>
    </dataValidation>
  </dataValidations>
  <pageMargins left="0.7" right="0.7" top="0.75" bottom="0.75" header="0.3" footer="0.3"/>
  <pageSetup paperSize="9" scale="2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tabColor rgb="FFFFFF00"/>
  </sheetPr>
  <dimension ref="A1:T46"/>
  <sheetViews>
    <sheetView zoomScale="60" zoomScaleNormal="60" workbookViewId="0">
      <pane ySplit="18" topLeftCell="A19" activePane="bottomLeft" state="frozen"/>
      <selection activeCell="D25" sqref="D25"/>
      <selection pane="bottomLeft" activeCell="B46" sqref="B46"/>
    </sheetView>
  </sheetViews>
  <sheetFormatPr baseColWidth="10" defaultColWidth="11.453125" defaultRowHeight="14.5" x14ac:dyDescent="0.35"/>
  <cols>
    <col min="1" max="1" width="39" style="53" customWidth="1"/>
    <col min="2" max="2" width="50.7265625" style="15" customWidth="1"/>
    <col min="3" max="3" width="15.54296875" style="19" customWidth="1"/>
    <col min="4" max="4" width="20.81640625" style="15" customWidth="1"/>
    <col min="5" max="6" width="15.54296875" style="15" customWidth="1"/>
    <col min="7" max="7" width="25.1796875" style="15" customWidth="1"/>
    <col min="8" max="8" width="27.1796875" style="15" customWidth="1"/>
    <col min="9" max="9" width="35.26953125" style="15" customWidth="1"/>
    <col min="10" max="10" width="19.81640625" style="15" customWidth="1"/>
    <col min="11" max="11" width="40.7265625" style="15" customWidth="1"/>
    <col min="12" max="12" width="31.7265625" style="15" customWidth="1"/>
    <col min="13" max="14" width="22.453125" style="15" customWidth="1"/>
    <col min="15" max="15" width="20.26953125" style="15" customWidth="1"/>
    <col min="16" max="16" width="21.54296875" style="15" bestFit="1" customWidth="1"/>
    <col min="17" max="18" width="17.81640625" style="15" customWidth="1"/>
    <col min="19" max="19" width="79.54296875" style="15" customWidth="1"/>
    <col min="20" max="20" width="46.453125" customWidth="1"/>
  </cols>
  <sheetData>
    <row r="1" spans="1:19" x14ac:dyDescent="0.35">
      <c r="A1" s="146"/>
      <c r="B1" s="146"/>
      <c r="C1" s="146"/>
      <c r="D1" s="146"/>
      <c r="E1" s="146"/>
      <c r="F1" s="146"/>
      <c r="G1" s="146"/>
      <c r="H1" s="146"/>
      <c r="I1" s="146"/>
      <c r="J1" s="32"/>
    </row>
    <row r="2" spans="1:19" x14ac:dyDescent="0.35">
      <c r="A2" s="146"/>
      <c r="B2" s="146"/>
      <c r="C2" s="146"/>
      <c r="D2" s="146"/>
      <c r="E2" s="146"/>
      <c r="F2" s="146"/>
      <c r="G2" s="146"/>
      <c r="H2" s="146"/>
      <c r="I2" s="146"/>
      <c r="J2" s="32"/>
    </row>
    <row r="3" spans="1:19" x14ac:dyDescent="0.35">
      <c r="A3" s="146"/>
      <c r="B3" s="146"/>
      <c r="C3" s="146"/>
      <c r="D3" s="146"/>
      <c r="E3" s="146"/>
      <c r="F3" s="146"/>
      <c r="G3" s="146"/>
      <c r="H3" s="146"/>
      <c r="I3" s="146"/>
      <c r="J3" s="32"/>
    </row>
    <row r="4" spans="1:19" x14ac:dyDescent="0.35">
      <c r="A4" s="146"/>
      <c r="B4" s="146"/>
      <c r="C4" s="146"/>
      <c r="D4" s="146"/>
      <c r="E4" s="146"/>
      <c r="F4" s="146"/>
      <c r="G4" s="146"/>
      <c r="H4" s="146"/>
      <c r="I4" s="146"/>
      <c r="J4" s="32"/>
    </row>
    <row r="5" spans="1:19" x14ac:dyDescent="0.35">
      <c r="A5" s="146"/>
      <c r="B5" s="146"/>
      <c r="C5" s="146"/>
      <c r="D5" s="146"/>
      <c r="E5" s="146"/>
      <c r="F5" s="146"/>
      <c r="G5" s="146"/>
      <c r="H5" s="146"/>
      <c r="I5" s="146"/>
      <c r="J5" s="32"/>
    </row>
    <row r="6" spans="1:19" x14ac:dyDescent="0.35">
      <c r="A6" s="146"/>
      <c r="B6" s="146"/>
      <c r="C6" s="146"/>
      <c r="D6" s="146"/>
      <c r="E6" s="146"/>
      <c r="F6" s="146"/>
      <c r="G6" s="146"/>
      <c r="H6" s="146"/>
      <c r="I6" s="146"/>
      <c r="J6" s="32"/>
    </row>
    <row r="7" spans="1:19" ht="14.5" customHeight="1" x14ac:dyDescent="0.35">
      <c r="A7" s="174" t="s">
        <v>356</v>
      </c>
      <c r="B7" s="173" t="str">
        <f>'Fiche Générale'!B2</f>
        <v>IAE</v>
      </c>
      <c r="C7" s="131" t="s">
        <v>275</v>
      </c>
      <c r="D7" s="131"/>
      <c r="E7" s="171" t="str">
        <f>'Fiche Générale'!B3</f>
        <v>Comptabilité - contrôle - audit</v>
      </c>
      <c r="F7" s="172"/>
      <c r="G7" s="131" t="s">
        <v>357</v>
      </c>
      <c r="H7" s="173" t="str">
        <f>'Fiche Générale'!B4</f>
        <v>GMCCA24 - 400 / 500</v>
      </c>
      <c r="I7" s="173"/>
      <c r="J7" s="33"/>
      <c r="K7" s="20"/>
    </row>
    <row r="8" spans="1:19" ht="14.5" customHeight="1" x14ac:dyDescent="0.35">
      <c r="A8" s="175"/>
      <c r="B8" s="173"/>
      <c r="C8" s="131"/>
      <c r="D8" s="131"/>
      <c r="E8" s="171"/>
      <c r="F8" s="172"/>
      <c r="G8" s="131"/>
      <c r="H8" s="173"/>
      <c r="I8" s="173"/>
      <c r="J8" s="33"/>
      <c r="K8" s="20"/>
    </row>
    <row r="9" spans="1:19" ht="14.5" customHeight="1" x14ac:dyDescent="0.35">
      <c r="A9" s="175"/>
      <c r="B9" s="173"/>
      <c r="C9" s="131"/>
      <c r="D9" s="131"/>
      <c r="E9" s="171"/>
      <c r="F9" s="172"/>
      <c r="G9" s="131"/>
      <c r="H9" s="173"/>
      <c r="I9" s="173"/>
      <c r="J9" s="33"/>
      <c r="K9" s="20"/>
    </row>
    <row r="10" spans="1:19" ht="14.5" customHeight="1" x14ac:dyDescent="0.35">
      <c r="A10" s="175"/>
      <c r="B10" s="173"/>
      <c r="C10" s="132" t="s">
        <v>277</v>
      </c>
      <c r="D10" s="132"/>
      <c r="E10" s="139" t="str">
        <f>'Fiche Générale'!A12</f>
        <v>Comptabilité - contrôle - audit</v>
      </c>
      <c r="F10" s="140"/>
      <c r="G10" s="140"/>
      <c r="H10" s="140"/>
      <c r="I10" s="141"/>
      <c r="J10" s="34"/>
      <c r="K10" s="20"/>
    </row>
    <row r="11" spans="1:19" ht="14.5" customHeight="1" x14ac:dyDescent="0.35">
      <c r="A11" s="176"/>
      <c r="B11" s="173"/>
      <c r="C11" s="132"/>
      <c r="D11" s="132"/>
      <c r="E11" s="142"/>
      <c r="F11" s="143"/>
      <c r="G11" s="143"/>
      <c r="H11" s="143"/>
      <c r="I11" s="144"/>
      <c r="J11" s="34"/>
      <c r="K11" s="20"/>
    </row>
    <row r="12" spans="1:19" x14ac:dyDescent="0.35">
      <c r="C12" s="15"/>
      <c r="I12" s="12"/>
      <c r="J12" s="12"/>
      <c r="M12" s="149" t="s">
        <v>358</v>
      </c>
      <c r="N12" s="150"/>
      <c r="O12" s="167"/>
      <c r="P12" s="149" t="s">
        <v>359</v>
      </c>
      <c r="Q12" s="150"/>
      <c r="R12" s="150"/>
      <c r="S12" s="167"/>
    </row>
    <row r="13" spans="1:19" x14ac:dyDescent="0.35">
      <c r="A13" s="153" t="s">
        <v>278</v>
      </c>
      <c r="B13" s="93" t="str">
        <f>'S1 Maquette'!B13:B14</f>
        <v xml:space="preserve">1ère année </v>
      </c>
      <c r="C13" s="93"/>
      <c r="D13" s="155" t="s">
        <v>360</v>
      </c>
      <c r="E13" s="157" t="str">
        <f>'S1 Maquette'!E13:F14</f>
        <v>GMCCA1 - 400</v>
      </c>
      <c r="F13" s="157"/>
      <c r="G13" s="157"/>
      <c r="H13" s="147" t="s">
        <v>361</v>
      </c>
      <c r="I13" s="147"/>
      <c r="J13" s="35"/>
      <c r="M13" s="151"/>
      <c r="N13" s="152"/>
      <c r="O13" s="168"/>
      <c r="P13" s="151"/>
      <c r="Q13" s="152"/>
      <c r="R13" s="152"/>
      <c r="S13" s="168"/>
    </row>
    <row r="14" spans="1:19" x14ac:dyDescent="0.35">
      <c r="A14" s="154"/>
      <c r="B14" s="93"/>
      <c r="C14" s="93"/>
      <c r="D14" s="156"/>
      <c r="E14" s="157"/>
      <c r="F14" s="157"/>
      <c r="G14" s="157"/>
      <c r="H14" s="147"/>
      <c r="I14" s="147"/>
      <c r="J14" s="35"/>
      <c r="M14" s="147" t="s">
        <v>362</v>
      </c>
      <c r="N14" s="149" t="s">
        <v>363</v>
      </c>
      <c r="O14" s="167"/>
      <c r="P14" s="146"/>
      <c r="Q14" s="158"/>
      <c r="R14" s="161"/>
      <c r="S14" s="155"/>
    </row>
    <row r="15" spans="1:19" x14ac:dyDescent="0.35">
      <c r="A15" s="153" t="s">
        <v>364</v>
      </c>
      <c r="B15" s="95" t="str">
        <f>'S1 Maquette'!B15:B16</f>
        <v>Semestre 1</v>
      </c>
      <c r="C15" s="96"/>
      <c r="D15" s="155" t="s">
        <v>365</v>
      </c>
      <c r="E15" s="157" t="str">
        <f>'S1 Maquette'!E15:F16</f>
        <v>GMS1CAU</v>
      </c>
      <c r="F15" s="157"/>
      <c r="G15" s="157"/>
      <c r="H15" s="163" t="str">
        <f>'Fiche Générale'!B5</f>
        <v>Session Unique</v>
      </c>
      <c r="I15" s="164"/>
      <c r="J15" s="36"/>
      <c r="M15" s="147"/>
      <c r="N15" s="169"/>
      <c r="O15" s="170"/>
      <c r="P15" s="146"/>
      <c r="Q15" s="159"/>
      <c r="R15" s="161"/>
      <c r="S15" s="162"/>
    </row>
    <row r="16" spans="1:19" x14ac:dyDescent="0.35">
      <c r="A16" s="154"/>
      <c r="B16" s="98"/>
      <c r="C16" s="99"/>
      <c r="D16" s="156"/>
      <c r="E16" s="157"/>
      <c r="F16" s="157"/>
      <c r="G16" s="157"/>
      <c r="H16" s="165"/>
      <c r="I16" s="166"/>
      <c r="J16" s="36"/>
      <c r="M16" s="147"/>
      <c r="N16" s="169"/>
      <c r="O16" s="170"/>
      <c r="P16" s="146"/>
      <c r="Q16" s="159"/>
      <c r="R16" s="161"/>
      <c r="S16" s="162"/>
    </row>
    <row r="17" spans="1:20" x14ac:dyDescent="0.35">
      <c r="L17" s="16"/>
      <c r="M17" s="147"/>
      <c r="N17" s="151"/>
      <c r="O17" s="168"/>
      <c r="P17" s="146"/>
      <c r="Q17" s="160"/>
      <c r="R17" s="161"/>
      <c r="S17" s="156"/>
    </row>
    <row r="18" spans="1:20" ht="59.5" customHeight="1" x14ac:dyDescent="0.35">
      <c r="A18" s="54" t="s">
        <v>366</v>
      </c>
      <c r="B18" s="37" t="s">
        <v>367</v>
      </c>
      <c r="C18" s="3" t="s">
        <v>5</v>
      </c>
      <c r="D18" s="87" t="s">
        <v>368</v>
      </c>
      <c r="E18" s="3" t="s">
        <v>369</v>
      </c>
      <c r="F18" s="3" t="s">
        <v>370</v>
      </c>
      <c r="G18" s="3" t="s">
        <v>371</v>
      </c>
      <c r="H18" s="3" t="s">
        <v>372</v>
      </c>
      <c r="I18" s="3" t="s">
        <v>373</v>
      </c>
      <c r="J18" s="3" t="s">
        <v>374</v>
      </c>
      <c r="K18" s="3" t="s">
        <v>375</v>
      </c>
      <c r="L18" s="3" t="s">
        <v>376</v>
      </c>
      <c r="M18" s="3" t="s">
        <v>377</v>
      </c>
      <c r="N18" s="3" t="s">
        <v>367</v>
      </c>
      <c r="O18" s="3" t="s">
        <v>378</v>
      </c>
      <c r="P18" s="3" t="s">
        <v>379</v>
      </c>
      <c r="Q18" s="3" t="s">
        <v>367</v>
      </c>
      <c r="R18" s="3" t="s">
        <v>378</v>
      </c>
      <c r="S18" s="4" t="s">
        <v>380</v>
      </c>
      <c r="T18" s="4" t="s">
        <v>381</v>
      </c>
    </row>
    <row r="19" spans="1:20" ht="30.65" customHeight="1" x14ac:dyDescent="0.35">
      <c r="A19" s="55" t="str">
        <f>'S1 Maquette'!B19</f>
        <v xml:space="preserve">Analyser la gestion juridique des organisations et des groupes </v>
      </c>
      <c r="B19" s="41" t="str">
        <f>'S1 Maquette'!C19</f>
        <v>UE</v>
      </c>
      <c r="C19" s="40">
        <f>'S1 Maquette'!F19</f>
        <v>0</v>
      </c>
      <c r="D19" s="7"/>
      <c r="E19" s="7" t="s">
        <v>382</v>
      </c>
      <c r="F19" s="7" t="s">
        <v>382</v>
      </c>
      <c r="G19" s="38" t="s">
        <v>383</v>
      </c>
      <c r="H19" s="38" t="s">
        <v>382</v>
      </c>
      <c r="I19" s="38" t="s">
        <v>383</v>
      </c>
      <c r="J19" s="38"/>
      <c r="K19" s="38"/>
      <c r="L19" s="38"/>
      <c r="M19" s="38"/>
      <c r="N19" s="38"/>
      <c r="O19" s="38"/>
      <c r="P19" s="38"/>
      <c r="Q19" s="38"/>
      <c r="R19" s="38"/>
      <c r="S19" s="7"/>
      <c r="T19" s="1"/>
    </row>
    <row r="20" spans="1:20" ht="30.65" customHeight="1" x14ac:dyDescent="0.35">
      <c r="A20" s="55" t="str">
        <f>'S1 Maquette'!B20</f>
        <v xml:space="preserve">Le développement de l'entreprise </v>
      </c>
      <c r="B20" s="41" t="str">
        <f>'S1 Maquette'!C20</f>
        <v>ECUE</v>
      </c>
      <c r="C20" s="40">
        <f>'S1 Maquette'!F20</f>
        <v>0</v>
      </c>
      <c r="D20" s="7">
        <v>1</v>
      </c>
      <c r="E20" s="7" t="s">
        <v>382</v>
      </c>
      <c r="F20" s="7" t="s">
        <v>383</v>
      </c>
      <c r="G20" s="38" t="s">
        <v>383</v>
      </c>
      <c r="H20" s="38" t="s">
        <v>383</v>
      </c>
      <c r="I20" s="38" t="s">
        <v>382</v>
      </c>
      <c r="J20" s="38"/>
      <c r="K20" s="38" t="s">
        <v>9</v>
      </c>
      <c r="L20" s="38"/>
      <c r="M20" s="38">
        <v>2</v>
      </c>
      <c r="N20" s="38"/>
      <c r="O20" s="38"/>
      <c r="P20" s="38"/>
      <c r="Q20" s="38"/>
      <c r="R20" s="38"/>
      <c r="S20" s="7"/>
      <c r="T20" s="1"/>
    </row>
    <row r="21" spans="1:20" ht="30.65" customHeight="1" x14ac:dyDescent="0.35">
      <c r="A21" s="55" t="str">
        <f>'S1 Maquette'!B21</f>
        <v>La pérennité de l'entreprise : l'entreprise en difficulté et sa cessation</v>
      </c>
      <c r="B21" s="41" t="str">
        <f>'S1 Maquette'!C21</f>
        <v>ECUE</v>
      </c>
      <c r="C21" s="40">
        <f>'S1 Maquette'!F21</f>
        <v>0</v>
      </c>
      <c r="D21" s="7">
        <v>1</v>
      </c>
      <c r="E21" s="7" t="s">
        <v>382</v>
      </c>
      <c r="F21" s="7" t="s">
        <v>383</v>
      </c>
      <c r="G21" s="38" t="s">
        <v>383</v>
      </c>
      <c r="H21" s="38" t="s">
        <v>383</v>
      </c>
      <c r="I21" s="38" t="s">
        <v>382</v>
      </c>
      <c r="J21" s="38"/>
      <c r="K21" s="38" t="s">
        <v>9</v>
      </c>
      <c r="L21" s="38"/>
      <c r="M21" s="38">
        <v>2</v>
      </c>
      <c r="N21" s="38"/>
      <c r="O21" s="38"/>
      <c r="P21" s="38"/>
      <c r="Q21" s="38"/>
      <c r="R21" s="38"/>
      <c r="S21" s="7"/>
      <c r="T21" s="1"/>
    </row>
    <row r="22" spans="1:20" ht="30.65" customHeight="1" x14ac:dyDescent="0.35">
      <c r="A22" s="55" t="str">
        <f>'S1 Maquette'!B22</f>
        <v>Droit des groupes et des associations</v>
      </c>
      <c r="B22" s="41" t="str">
        <f>'S1 Maquette'!C22</f>
        <v>ECUE</v>
      </c>
      <c r="C22" s="40">
        <f>'S1 Maquette'!F22</f>
        <v>0</v>
      </c>
      <c r="D22" s="7">
        <v>1</v>
      </c>
      <c r="E22" s="7" t="s">
        <v>382</v>
      </c>
      <c r="F22" s="7" t="s">
        <v>383</v>
      </c>
      <c r="G22" s="38" t="s">
        <v>383</v>
      </c>
      <c r="H22" s="38" t="s">
        <v>383</v>
      </c>
      <c r="I22" s="38" t="s">
        <v>382</v>
      </c>
      <c r="J22" s="38"/>
      <c r="K22" s="38" t="s">
        <v>9</v>
      </c>
      <c r="L22" s="38"/>
      <c r="M22" s="38">
        <v>2</v>
      </c>
      <c r="N22" s="38"/>
      <c r="O22" s="38"/>
      <c r="P22" s="38"/>
      <c r="Q22" s="38"/>
      <c r="R22" s="38"/>
      <c r="S22" s="7"/>
      <c r="T22" s="1"/>
    </row>
    <row r="23" spans="1:20" ht="30.65" customHeight="1" x14ac:dyDescent="0.35">
      <c r="A23" s="55" t="str">
        <f>'S1 Maquette'!B23</f>
        <v>Evaluer les entreprises et accompagner 
la prise de décision en matière financière</v>
      </c>
      <c r="B23" s="41" t="str">
        <f>'S1 Maquette'!C23</f>
        <v>UE</v>
      </c>
      <c r="C23" s="40">
        <f>'S1 Maquette'!F23</f>
        <v>0</v>
      </c>
      <c r="D23" s="7"/>
      <c r="E23" s="7" t="s">
        <v>382</v>
      </c>
      <c r="F23" s="7" t="s">
        <v>382</v>
      </c>
      <c r="G23" s="38" t="s">
        <v>383</v>
      </c>
      <c r="H23" s="38" t="s">
        <v>382</v>
      </c>
      <c r="I23" s="38" t="s">
        <v>383</v>
      </c>
      <c r="J23" s="38"/>
      <c r="K23" s="38"/>
      <c r="L23" s="38"/>
      <c r="M23" s="38"/>
      <c r="N23" s="38"/>
      <c r="O23" s="38"/>
      <c r="P23" s="38"/>
      <c r="Q23" s="38"/>
      <c r="R23" s="38"/>
      <c r="S23" s="7"/>
      <c r="T23" s="1"/>
    </row>
    <row r="24" spans="1:20" ht="30.65" customHeight="1" x14ac:dyDescent="0.35">
      <c r="A24" s="55" t="str">
        <f>'S1 Maquette'!B24</f>
        <v xml:space="preserve">Evaluation des performances financières et extra financières 
des groupes </v>
      </c>
      <c r="B24" s="41" t="str">
        <f>'S1 Maquette'!C24</f>
        <v>ECUE</v>
      </c>
      <c r="C24" s="40">
        <f>'S1 Maquette'!F24</f>
        <v>0</v>
      </c>
      <c r="D24" s="7">
        <v>1</v>
      </c>
      <c r="E24" s="7" t="s">
        <v>382</v>
      </c>
      <c r="F24" s="7" t="s">
        <v>383</v>
      </c>
      <c r="G24" s="38" t="s">
        <v>383</v>
      </c>
      <c r="H24" s="38" t="s">
        <v>383</v>
      </c>
      <c r="I24" s="38" t="s">
        <v>382</v>
      </c>
      <c r="J24" s="38"/>
      <c r="K24" s="38" t="s">
        <v>9</v>
      </c>
      <c r="L24" s="38"/>
      <c r="M24" s="38">
        <v>2</v>
      </c>
      <c r="N24" s="38"/>
      <c r="O24" s="38"/>
      <c r="P24" s="38"/>
      <c r="Q24" s="38"/>
      <c r="R24" s="38"/>
      <c r="S24" s="7"/>
      <c r="T24" s="1"/>
    </row>
    <row r="25" spans="1:20" ht="30.65" customHeight="1" x14ac:dyDescent="0.35">
      <c r="A25" s="55" t="str">
        <f>'S1 Maquette'!B25</f>
        <v>Théorie financière</v>
      </c>
      <c r="B25" s="41" t="str">
        <f>'S1 Maquette'!C25</f>
        <v>ECUE</v>
      </c>
      <c r="C25" s="40">
        <f>'S1 Maquette'!F25</f>
        <v>0</v>
      </c>
      <c r="D25" s="7">
        <v>1</v>
      </c>
      <c r="E25" s="7" t="s">
        <v>382</v>
      </c>
      <c r="F25" s="7" t="s">
        <v>383</v>
      </c>
      <c r="G25" s="38" t="s">
        <v>383</v>
      </c>
      <c r="H25" s="38" t="s">
        <v>383</v>
      </c>
      <c r="I25" s="38" t="s">
        <v>382</v>
      </c>
      <c r="J25" s="38"/>
      <c r="K25" s="38" t="s">
        <v>9</v>
      </c>
      <c r="L25" s="38"/>
      <c r="M25" s="38">
        <v>2</v>
      </c>
      <c r="N25" s="38"/>
      <c r="O25" s="38"/>
      <c r="P25" s="38"/>
      <c r="Q25" s="38"/>
      <c r="R25" s="38"/>
      <c r="S25" s="7"/>
      <c r="T25" s="1"/>
    </row>
    <row r="26" spans="1:20" ht="30.65" customHeight="1" x14ac:dyDescent="0.35">
      <c r="A26" s="55" t="str">
        <f>'S1 Maquette'!B26</f>
        <v>Intégrer les enjeux responsables 
en CCA (Comptabilité Contrôle Audit)</v>
      </c>
      <c r="B26" s="41" t="str">
        <f>'S1 Maquette'!C26</f>
        <v>UE</v>
      </c>
      <c r="C26" s="40">
        <f>'S1 Maquette'!F26</f>
        <v>0</v>
      </c>
      <c r="D26" s="7"/>
      <c r="E26" s="7" t="s">
        <v>382</v>
      </c>
      <c r="F26" s="7" t="s">
        <v>382</v>
      </c>
      <c r="G26" s="38" t="s">
        <v>383</v>
      </c>
      <c r="H26" s="38" t="s">
        <v>382</v>
      </c>
      <c r="I26" s="38" t="s">
        <v>383</v>
      </c>
      <c r="J26" s="38"/>
      <c r="K26" s="38"/>
      <c r="L26" s="38"/>
      <c r="M26" s="38"/>
      <c r="N26" s="38"/>
      <c r="O26" s="38"/>
      <c r="P26" s="38"/>
      <c r="Q26" s="38"/>
      <c r="R26" s="38"/>
      <c r="S26" s="7"/>
      <c r="T26" s="1"/>
    </row>
    <row r="27" spans="1:20" ht="30.65" customHeight="1" x14ac:dyDescent="0.35">
      <c r="A27" s="55" t="str">
        <f>'S1 Maquette'!B27</f>
        <v>Droit environnemental et outils comptables</v>
      </c>
      <c r="B27" s="41" t="str">
        <f>'S1 Maquette'!C27</f>
        <v>ECUE</v>
      </c>
      <c r="C27" s="40">
        <f>'S1 Maquette'!F27</f>
        <v>0</v>
      </c>
      <c r="D27" s="7">
        <v>1</v>
      </c>
      <c r="E27" s="7" t="s">
        <v>382</v>
      </c>
      <c r="F27" s="7" t="s">
        <v>383</v>
      </c>
      <c r="G27" s="38" t="s">
        <v>383</v>
      </c>
      <c r="H27" s="38" t="s">
        <v>383</v>
      </c>
      <c r="I27" s="38" t="s">
        <v>382</v>
      </c>
      <c r="J27" s="38"/>
      <c r="K27" s="38" t="s">
        <v>9</v>
      </c>
      <c r="L27" s="38"/>
      <c r="M27" s="38">
        <v>2</v>
      </c>
      <c r="N27" s="38"/>
      <c r="O27" s="38"/>
      <c r="P27" s="38"/>
      <c r="Q27" s="38"/>
      <c r="R27" s="38"/>
      <c r="S27" s="7"/>
      <c r="T27" s="1"/>
    </row>
    <row r="28" spans="1:20" ht="30.65" customHeight="1" x14ac:dyDescent="0.35">
      <c r="A28" s="55" t="str">
        <f>'S1 Maquette'!B28</f>
        <v>Certification for Corporate Social Responsability</v>
      </c>
      <c r="B28" s="41" t="str">
        <f>'S1 Maquette'!C28</f>
        <v>ECUE</v>
      </c>
      <c r="C28" s="40">
        <f>'S1 Maquette'!F28</f>
        <v>0</v>
      </c>
      <c r="D28" s="7">
        <v>0</v>
      </c>
      <c r="E28" s="7" t="s">
        <v>383</v>
      </c>
      <c r="F28" s="7" t="s">
        <v>383</v>
      </c>
      <c r="G28" s="38" t="s">
        <v>383</v>
      </c>
      <c r="H28" s="38" t="s">
        <v>383</v>
      </c>
      <c r="I28" s="38" t="s">
        <v>382</v>
      </c>
      <c r="J28" s="38"/>
      <c r="K28" s="38" t="s">
        <v>9</v>
      </c>
      <c r="L28" s="38"/>
      <c r="M28" s="38">
        <v>2</v>
      </c>
      <c r="N28" s="38"/>
      <c r="O28" s="38"/>
      <c r="P28" s="38"/>
      <c r="Q28" s="38"/>
      <c r="R28" s="38"/>
      <c r="S28" s="7"/>
      <c r="T28" s="1"/>
    </row>
    <row r="29" spans="1:20" ht="30.65" customHeight="1" x14ac:dyDescent="0.35">
      <c r="A29" s="55" t="str">
        <f>'S1 Maquette'!B29</f>
        <v>Politique financière et finance verte</v>
      </c>
      <c r="B29" s="41" t="str">
        <f>'S1 Maquette'!C29</f>
        <v>ECUE</v>
      </c>
      <c r="C29" s="40">
        <f>'S1 Maquette'!F29</f>
        <v>0</v>
      </c>
      <c r="D29" s="7">
        <v>1</v>
      </c>
      <c r="E29" s="7" t="s">
        <v>382</v>
      </c>
      <c r="F29" s="7" t="s">
        <v>383</v>
      </c>
      <c r="G29" s="38" t="s">
        <v>383</v>
      </c>
      <c r="H29" s="38" t="s">
        <v>383</v>
      </c>
      <c r="I29" s="38" t="s">
        <v>382</v>
      </c>
      <c r="J29" s="38"/>
      <c r="K29" s="38" t="s">
        <v>9</v>
      </c>
      <c r="L29" s="38"/>
      <c r="M29" s="38">
        <v>2</v>
      </c>
      <c r="N29" s="38"/>
      <c r="O29" s="38"/>
      <c r="P29" s="38"/>
      <c r="Q29" s="38"/>
      <c r="R29" s="38"/>
      <c r="S29" s="7"/>
      <c r="T29" s="1"/>
    </row>
    <row r="30" spans="1:20" ht="30.65" customHeight="1" x14ac:dyDescent="0.35">
      <c r="A30" s="55" t="str">
        <f>'S1 Maquette'!B30</f>
        <v>Mettre en œuvre des règles, normes
 et démarches en comptabilité des groupe</v>
      </c>
      <c r="B30" s="41" t="str">
        <f>'S1 Maquette'!C30</f>
        <v>UE</v>
      </c>
      <c r="C30" s="40">
        <f>'S1 Maquette'!F30</f>
        <v>0</v>
      </c>
      <c r="D30" s="7"/>
      <c r="E30" s="7" t="s">
        <v>382</v>
      </c>
      <c r="F30" s="7" t="s">
        <v>382</v>
      </c>
      <c r="G30" s="38" t="s">
        <v>383</v>
      </c>
      <c r="H30" s="38" t="s">
        <v>382</v>
      </c>
      <c r="I30" s="38" t="s">
        <v>383</v>
      </c>
      <c r="J30" s="38"/>
      <c r="K30" s="38"/>
      <c r="L30" s="38"/>
      <c r="M30" s="38"/>
      <c r="N30" s="38"/>
      <c r="O30" s="38"/>
      <c r="P30" s="38"/>
      <c r="Q30" s="38"/>
      <c r="R30" s="38"/>
      <c r="S30" s="7"/>
      <c r="T30" s="1"/>
    </row>
    <row r="31" spans="1:20" ht="30.65" customHeight="1" x14ac:dyDescent="0.35">
      <c r="A31" s="55" t="str">
        <f>'S1 Maquette'!B31</f>
        <v>Introduction aux comptes de groupe</v>
      </c>
      <c r="B31" s="41" t="str">
        <f>'S1 Maquette'!C31</f>
        <v>ECUE</v>
      </c>
      <c r="C31" s="40">
        <f>'S1 Maquette'!F31</f>
        <v>0</v>
      </c>
      <c r="D31" s="7">
        <v>1</v>
      </c>
      <c r="E31" s="7" t="s">
        <v>382</v>
      </c>
      <c r="F31" s="7" t="s">
        <v>383</v>
      </c>
      <c r="G31" s="38" t="s">
        <v>383</v>
      </c>
      <c r="H31" s="38" t="s">
        <v>383</v>
      </c>
      <c r="I31" s="38" t="s">
        <v>382</v>
      </c>
      <c r="J31" s="38"/>
      <c r="K31" s="38" t="s">
        <v>9</v>
      </c>
      <c r="L31" s="38"/>
      <c r="M31" s="38">
        <v>2</v>
      </c>
      <c r="N31" s="38"/>
      <c r="O31" s="38"/>
      <c r="P31" s="38"/>
      <c r="Q31" s="38"/>
      <c r="R31" s="38"/>
      <c r="S31" s="7"/>
      <c r="T31" s="1"/>
    </row>
    <row r="32" spans="1:20" ht="30.65" customHeight="1" x14ac:dyDescent="0.35">
      <c r="A32" s="55" t="str">
        <f>'S1 Maquette'!B32</f>
        <v>Comptabilité en normes internationales</v>
      </c>
      <c r="B32" s="41" t="str">
        <f>'S1 Maquette'!C32</f>
        <v>ECUE</v>
      </c>
      <c r="C32" s="40">
        <f>'S1 Maquette'!F32</f>
        <v>0</v>
      </c>
      <c r="D32" s="7">
        <v>1</v>
      </c>
      <c r="E32" s="7" t="s">
        <v>382</v>
      </c>
      <c r="F32" s="7" t="s">
        <v>383</v>
      </c>
      <c r="G32" s="38" t="s">
        <v>383</v>
      </c>
      <c r="H32" s="38" t="s">
        <v>383</v>
      </c>
      <c r="I32" s="38" t="s">
        <v>382</v>
      </c>
      <c r="J32" s="38"/>
      <c r="K32" s="38" t="s">
        <v>9</v>
      </c>
      <c r="L32" s="38"/>
      <c r="M32" s="38">
        <v>2</v>
      </c>
      <c r="N32" s="38"/>
      <c r="O32" s="38"/>
      <c r="P32" s="38"/>
      <c r="Q32" s="38"/>
      <c r="R32" s="38"/>
      <c r="S32" s="7"/>
      <c r="T32" s="1"/>
    </row>
    <row r="33" spans="1:20" ht="30.65" customHeight="1" x14ac:dyDescent="0.35">
      <c r="A33" s="55" t="str">
        <f>'S1 Maquette'!B33</f>
        <v>PPR - Mobiliser et produire des savoirs
 hautement spécialisés (I)</v>
      </c>
      <c r="B33" s="41" t="str">
        <f>'S1 Maquette'!C33</f>
        <v>UE</v>
      </c>
      <c r="C33" s="40">
        <f>'S1 Maquette'!F33</f>
        <v>0</v>
      </c>
      <c r="D33" s="7"/>
      <c r="E33" s="7" t="s">
        <v>382</v>
      </c>
      <c r="F33" s="7" t="s">
        <v>382</v>
      </c>
      <c r="G33" s="38" t="s">
        <v>383</v>
      </c>
      <c r="H33" s="38" t="s">
        <v>382</v>
      </c>
      <c r="I33" s="38" t="s">
        <v>383</v>
      </c>
      <c r="J33" s="38"/>
      <c r="K33" s="38"/>
      <c r="L33" s="38"/>
      <c r="M33" s="38"/>
      <c r="N33" s="38"/>
      <c r="O33" s="38"/>
      <c r="P33" s="38"/>
      <c r="Q33" s="38"/>
      <c r="R33" s="38"/>
      <c r="S33" s="7"/>
      <c r="T33" s="1"/>
    </row>
    <row r="34" spans="1:20" ht="30.65" customHeight="1" x14ac:dyDescent="0.35">
      <c r="A34" s="55" t="str">
        <f>'S1 Maquette'!B34</f>
        <v>Méthodologie du mémoire : construire une revue de litérrature</v>
      </c>
      <c r="B34" s="41" t="str">
        <f>'S1 Maquette'!C34</f>
        <v>ECUE</v>
      </c>
      <c r="C34" s="40">
        <f>'S1 Maquette'!F34</f>
        <v>0</v>
      </c>
      <c r="D34" s="7">
        <v>5</v>
      </c>
      <c r="E34" s="7" t="s">
        <v>382</v>
      </c>
      <c r="F34" s="7" t="s">
        <v>383</v>
      </c>
      <c r="G34" s="38" t="s">
        <v>383</v>
      </c>
      <c r="H34" s="38" t="s">
        <v>383</v>
      </c>
      <c r="I34" s="38" t="s">
        <v>382</v>
      </c>
      <c r="J34" s="38"/>
      <c r="K34" s="38" t="s">
        <v>9</v>
      </c>
      <c r="L34" s="38"/>
      <c r="M34" s="38">
        <v>2</v>
      </c>
      <c r="N34" s="38"/>
      <c r="O34" s="38"/>
      <c r="P34" s="38"/>
      <c r="Q34" s="38"/>
      <c r="R34" s="38"/>
      <c r="S34" s="7"/>
      <c r="T34" s="1"/>
    </row>
    <row r="35" spans="1:20" ht="30.65" customHeight="1" x14ac:dyDescent="0.35">
      <c r="A35" s="55" t="str">
        <f>'S1 Maquette'!B35</f>
        <v>Socialisation professionnelle (I)</v>
      </c>
      <c r="B35" s="41" t="str">
        <f>'S1 Maquette'!C35</f>
        <v>ECUE</v>
      </c>
      <c r="C35" s="40">
        <f>'S1 Maquette'!F35</f>
        <v>0</v>
      </c>
      <c r="D35" s="7">
        <v>0</v>
      </c>
      <c r="E35" s="7" t="s">
        <v>383</v>
      </c>
      <c r="F35" s="7" t="s">
        <v>383</v>
      </c>
      <c r="G35" s="7" t="s">
        <v>383</v>
      </c>
      <c r="H35" s="7" t="s">
        <v>383</v>
      </c>
      <c r="I35" s="7" t="s">
        <v>383</v>
      </c>
      <c r="J35" s="38"/>
      <c r="K35" s="38"/>
      <c r="L35" s="38"/>
      <c r="M35" s="38"/>
      <c r="N35" s="38"/>
      <c r="O35" s="38"/>
      <c r="P35" s="38"/>
      <c r="Q35" s="38"/>
      <c r="R35" s="38"/>
      <c r="S35" s="7"/>
      <c r="T35" s="1"/>
    </row>
    <row r="36" spans="1:20" ht="30.65" customHeight="1" x14ac:dyDescent="0.35">
      <c r="A36" s="55" t="str">
        <f>'S1 Maquette'!B36</f>
        <v>Recherche d'informations</v>
      </c>
      <c r="B36" s="41" t="str">
        <f>'S1 Maquette'!C36</f>
        <v>ECUE</v>
      </c>
      <c r="C36" s="40">
        <f>'S1 Maquette'!F36</f>
        <v>0</v>
      </c>
      <c r="D36" s="7">
        <v>1</v>
      </c>
      <c r="E36" s="7" t="s">
        <v>382</v>
      </c>
      <c r="F36" s="7" t="s">
        <v>383</v>
      </c>
      <c r="G36" s="38" t="s">
        <v>383</v>
      </c>
      <c r="H36" s="38" t="s">
        <v>383</v>
      </c>
      <c r="I36" s="38" t="s">
        <v>382</v>
      </c>
      <c r="J36" s="38"/>
      <c r="K36" s="38" t="s">
        <v>9</v>
      </c>
      <c r="L36" s="38"/>
      <c r="M36" s="38">
        <v>2</v>
      </c>
      <c r="N36" s="38"/>
      <c r="O36" s="38"/>
      <c r="P36" s="38"/>
      <c r="Q36" s="38"/>
      <c r="R36" s="38"/>
      <c r="S36" s="7"/>
      <c r="T36" s="1"/>
    </row>
    <row r="37" spans="1:20" ht="30.65" customHeight="1" x14ac:dyDescent="0.35">
      <c r="A37" s="55">
        <f>'S1 Maquette'!B37</f>
        <v>0</v>
      </c>
      <c r="B37" s="41">
        <f>'S1 Maquette'!C37</f>
        <v>0</v>
      </c>
      <c r="C37" s="40">
        <f>'S1 Maquette'!F37</f>
        <v>0</v>
      </c>
      <c r="D37" s="7"/>
      <c r="E37" s="7"/>
      <c r="F37" s="7"/>
      <c r="G37" s="38"/>
      <c r="H37" s="38"/>
      <c r="I37" s="38"/>
      <c r="J37" s="38"/>
      <c r="K37" s="38"/>
      <c r="L37" s="38"/>
      <c r="M37" s="38"/>
      <c r="N37" s="38"/>
      <c r="O37" s="38"/>
      <c r="P37" s="38"/>
      <c r="Q37" s="38"/>
      <c r="R37" s="38"/>
      <c r="S37" s="7"/>
      <c r="T37" s="1"/>
    </row>
    <row r="38" spans="1:20" ht="30.65" customHeight="1" x14ac:dyDescent="0.35">
      <c r="A38" s="55" t="str">
        <f>'S1 Maquette'!B38</f>
        <v>BONUS I (facultatif : max 0,25 points sur moyenne S1)</v>
      </c>
      <c r="B38" s="41">
        <f>'S1 Maquette'!C38</f>
        <v>0</v>
      </c>
      <c r="C38" s="40">
        <f>'S1 Maquette'!F38</f>
        <v>0</v>
      </c>
      <c r="D38" s="7"/>
      <c r="E38" s="7"/>
      <c r="F38" s="7"/>
      <c r="G38" s="38"/>
      <c r="H38" s="38"/>
      <c r="I38" s="38"/>
      <c r="J38" s="38"/>
      <c r="K38" s="38"/>
      <c r="L38" s="38"/>
      <c r="M38" s="38"/>
      <c r="N38" s="38"/>
      <c r="O38" s="38"/>
      <c r="P38" s="38"/>
      <c r="Q38" s="38"/>
      <c r="R38" s="38"/>
      <c r="S38" s="7"/>
      <c r="T38" s="1"/>
    </row>
    <row r="39" spans="1:20" ht="30.65" customHeight="1" x14ac:dyDescent="0.35">
      <c r="A39" s="55" t="str">
        <f>'S1 Maquette'!B39</f>
        <v>Sport</v>
      </c>
      <c r="B39" s="41">
        <f>'S1 Maquette'!C39</f>
        <v>0</v>
      </c>
      <c r="C39" s="40">
        <f>'S1 Maquette'!F39</f>
        <v>0</v>
      </c>
      <c r="D39" s="7"/>
      <c r="E39" s="7"/>
      <c r="F39" s="7"/>
      <c r="G39" s="38"/>
      <c r="H39" s="38"/>
      <c r="I39" s="38"/>
      <c r="J39" s="38"/>
      <c r="K39" s="38"/>
      <c r="L39" s="38"/>
      <c r="M39" s="38"/>
      <c r="N39" s="38"/>
      <c r="O39" s="38"/>
      <c r="P39" s="38"/>
      <c r="Q39" s="38"/>
      <c r="R39" s="38"/>
      <c r="S39" s="7"/>
      <c r="T39" s="1"/>
    </row>
    <row r="40" spans="1:20" ht="30.65" customHeight="1" x14ac:dyDescent="0.35">
      <c r="A40" s="55" t="str">
        <f>'S1 Maquette'!B40</f>
        <v>Engagement étudiant</v>
      </c>
      <c r="B40" s="41">
        <f>'S1 Maquette'!C40</f>
        <v>0</v>
      </c>
      <c r="C40" s="40">
        <f>'S1 Maquette'!F40</f>
        <v>0</v>
      </c>
      <c r="D40" s="7"/>
      <c r="E40" s="7"/>
      <c r="F40" s="7"/>
      <c r="G40" s="38"/>
      <c r="H40" s="38"/>
      <c r="I40" s="38"/>
      <c r="J40" s="38"/>
      <c r="K40" s="38"/>
      <c r="L40" s="38"/>
      <c r="M40" s="38"/>
      <c r="N40" s="38"/>
      <c r="O40" s="38"/>
      <c r="P40" s="38"/>
      <c r="Q40" s="38"/>
      <c r="R40" s="38"/>
      <c r="S40" s="7"/>
      <c r="T40" s="1"/>
    </row>
    <row r="41" spans="1:20" ht="30.65" customHeight="1" x14ac:dyDescent="0.35">
      <c r="A41" s="55" t="str">
        <f>'S1 Maquette'!B41</f>
        <v>Entreprenariat</v>
      </c>
      <c r="B41" s="41">
        <f>'S1 Maquette'!C41</f>
        <v>0</v>
      </c>
      <c r="C41" s="40">
        <f>'S1 Maquette'!F41</f>
        <v>0</v>
      </c>
      <c r="D41" s="7"/>
      <c r="E41" s="7"/>
      <c r="F41" s="7"/>
      <c r="G41" s="38"/>
      <c r="H41" s="38"/>
      <c r="I41" s="38"/>
      <c r="J41" s="38"/>
      <c r="K41" s="38"/>
      <c r="L41" s="38"/>
      <c r="M41" s="38"/>
      <c r="N41" s="38"/>
      <c r="O41" s="38"/>
      <c r="P41" s="38"/>
      <c r="Q41" s="38"/>
      <c r="R41" s="38"/>
      <c r="S41" s="7"/>
      <c r="T41" s="1"/>
    </row>
    <row r="42" spans="1:20" ht="30.65" customHeight="1" x14ac:dyDescent="0.35">
      <c r="A42" s="55" t="str">
        <f>'S1 Maquette'!B42</f>
        <v>Culture</v>
      </c>
      <c r="B42" s="41">
        <f>'S1 Maquette'!C42</f>
        <v>0</v>
      </c>
      <c r="C42" s="40">
        <f>'S1 Maquette'!F42</f>
        <v>0</v>
      </c>
      <c r="D42" s="7"/>
      <c r="E42" s="7"/>
      <c r="F42" s="7"/>
      <c r="G42" s="38"/>
      <c r="H42" s="38"/>
      <c r="I42" s="38"/>
      <c r="J42" s="38"/>
      <c r="K42" s="38"/>
      <c r="L42" s="38"/>
      <c r="M42" s="38"/>
      <c r="N42" s="38"/>
      <c r="O42" s="38"/>
      <c r="P42" s="38"/>
      <c r="Q42" s="38"/>
      <c r="R42" s="38"/>
      <c r="S42" s="7"/>
      <c r="T42" s="1"/>
    </row>
    <row r="43" spans="1:20" ht="30.65" customHeight="1" x14ac:dyDescent="0.35">
      <c r="A43" s="55" t="str">
        <f>'S1 Maquette'!B43</f>
        <v>Langues I</v>
      </c>
      <c r="B43" s="41">
        <f>'S1 Maquette'!C43</f>
        <v>0</v>
      </c>
      <c r="C43" s="40">
        <f>'S1 Maquette'!F43</f>
        <v>0</v>
      </c>
      <c r="D43" s="7"/>
      <c r="E43" s="7"/>
      <c r="F43" s="7"/>
      <c r="G43" s="38"/>
      <c r="H43" s="38"/>
      <c r="I43" s="38"/>
      <c r="J43" s="38"/>
      <c r="K43" s="38"/>
      <c r="L43" s="38"/>
      <c r="M43" s="38"/>
      <c r="N43" s="38"/>
      <c r="O43" s="38"/>
      <c r="P43" s="38"/>
      <c r="Q43" s="38"/>
      <c r="R43" s="38"/>
      <c r="S43" s="7"/>
      <c r="T43" s="1"/>
    </row>
    <row r="44" spans="1:20" ht="30.65" customHeight="1" x14ac:dyDescent="0.35">
      <c r="A44" s="55" t="str">
        <f>'S1 Maquette'!B44</f>
        <v>IAE Engagement vie étudiante I</v>
      </c>
      <c r="B44" s="41">
        <f>'S1 Maquette'!C44</f>
        <v>0</v>
      </c>
      <c r="C44" s="40">
        <f>'S1 Maquette'!F44</f>
        <v>0</v>
      </c>
      <c r="D44" s="7"/>
      <c r="E44" s="7"/>
      <c r="F44" s="7"/>
      <c r="G44" s="38"/>
      <c r="H44" s="38"/>
      <c r="I44" s="38"/>
      <c r="J44" s="38"/>
      <c r="K44" s="38"/>
      <c r="L44" s="38"/>
      <c r="M44" s="38"/>
      <c r="N44" s="38"/>
      <c r="O44" s="38"/>
      <c r="P44" s="38"/>
      <c r="Q44" s="38"/>
      <c r="R44" s="38"/>
      <c r="S44" s="7"/>
      <c r="T44" s="1"/>
    </row>
    <row r="45" spans="1:20" ht="30.65" customHeight="1" x14ac:dyDescent="0.35">
      <c r="A45" s="55">
        <f>'S1 Maquette'!B45</f>
        <v>0</v>
      </c>
      <c r="B45" s="41">
        <f>'S1 Maquette'!C45</f>
        <v>0</v>
      </c>
      <c r="C45" s="40">
        <f>'S1 Maquette'!F45</f>
        <v>0</v>
      </c>
      <c r="D45" s="7"/>
      <c r="E45" s="7"/>
      <c r="F45" s="7"/>
      <c r="G45" s="38"/>
      <c r="H45" s="38"/>
      <c r="I45" s="38"/>
      <c r="J45" s="38"/>
      <c r="K45" s="38"/>
      <c r="L45" s="38"/>
      <c r="M45" s="38"/>
      <c r="N45" s="38"/>
      <c r="O45" s="38"/>
      <c r="P45" s="38"/>
      <c r="Q45" s="38"/>
      <c r="R45" s="38"/>
      <c r="S45" s="7"/>
      <c r="T45" s="1"/>
    </row>
    <row r="46" spans="1:20" ht="30.65" customHeight="1" x14ac:dyDescent="0.35">
      <c r="A46" s="55">
        <f>'S1 Maquette'!B46</f>
        <v>0</v>
      </c>
      <c r="B46" s="41">
        <f>'S1 Maquette'!C46</f>
        <v>0</v>
      </c>
      <c r="C46" s="40">
        <f>'S1 Maquette'!F46</f>
        <v>0</v>
      </c>
      <c r="D46" s="7"/>
      <c r="E46" s="7"/>
      <c r="F46" s="7"/>
      <c r="G46" s="38"/>
      <c r="H46" s="38"/>
      <c r="I46" s="38"/>
      <c r="J46" s="38"/>
      <c r="K46" s="38"/>
      <c r="L46" s="38"/>
      <c r="M46" s="38"/>
      <c r="N46" s="38"/>
      <c r="O46" s="38"/>
      <c r="P46" s="38"/>
      <c r="Q46" s="38"/>
      <c r="R46" s="38"/>
      <c r="S46" s="7"/>
      <c r="T46" s="1"/>
    </row>
  </sheetData>
  <sheetProtection algorithmName="SHA-512" hashValue="SnW/9uP/IAfDjp42lu5FtL3TMhaqDdQGosL+GQ2qBg6qaS6Z+l4UtMiNZKd8aJ+V5rkNj1fU5ybJFo6YKDqAbQ==" saltValue="2xrkO+w/GyAqae39wnxeZQ==" spinCount="100000" sheet="1" formatCells="0" insertRows="0"/>
  <mergeCells count="27">
    <mergeCell ref="A1:I6"/>
    <mergeCell ref="E7:F9"/>
    <mergeCell ref="H7:I9"/>
    <mergeCell ref="A7:A11"/>
    <mergeCell ref="G7:G9"/>
    <mergeCell ref="B7:B11"/>
    <mergeCell ref="C7:D9"/>
    <mergeCell ref="C10:D11"/>
    <mergeCell ref="E10:I11"/>
    <mergeCell ref="E13:G14"/>
    <mergeCell ref="E15:G16"/>
    <mergeCell ref="Q14:Q17"/>
    <mergeCell ref="R14:R17"/>
    <mergeCell ref="S14:S17"/>
    <mergeCell ref="H13:I14"/>
    <mergeCell ref="H15:I16"/>
    <mergeCell ref="M14:M17"/>
    <mergeCell ref="P14:P17"/>
    <mergeCell ref="P12:S13"/>
    <mergeCell ref="M12:O13"/>
    <mergeCell ref="N14:O17"/>
    <mergeCell ref="A13:A14"/>
    <mergeCell ref="B13:C14"/>
    <mergeCell ref="B15:C16"/>
    <mergeCell ref="D13:D14"/>
    <mergeCell ref="D15:D16"/>
    <mergeCell ref="A15:A16"/>
  </mergeCells>
  <conditionalFormatting sqref="A1:A17 A47:A744">
    <cfRule type="expression" dxfId="228" priority="9">
      <formula>$C1="Parcours Pédagogique"</formula>
    </cfRule>
    <cfRule type="expression" dxfId="227" priority="10">
      <formula>$C1="BLOC"</formula>
    </cfRule>
    <cfRule type="expression" dxfId="226" priority="11">
      <formula>$C1="OPTION"</formula>
    </cfRule>
  </conditionalFormatting>
  <conditionalFormatting sqref="T18 A18:S46">
    <cfRule type="expression" dxfId="225" priority="22">
      <formula>$C18="Modification MCC"</formula>
    </cfRule>
  </conditionalFormatting>
  <conditionalFormatting sqref="B1:S9 B10:E10 J10:S11 B11:D11 B12:M12 P12 B13:H13 K13:L13 B14:G14 K14:N14 P14:S17 B15:H15 K15:M16 B16:G16 B17:M17 B47:S744">
    <cfRule type="expression" dxfId="224" priority="15">
      <formula>$D1="Modification"</formula>
    </cfRule>
    <cfRule type="expression" dxfId="223" priority="20">
      <formula>$D1="Création"</formula>
    </cfRule>
    <cfRule type="expression" dxfId="222" priority="21">
      <formula>$D1="Fermeture"</formula>
    </cfRule>
  </conditionalFormatting>
  <conditionalFormatting sqref="B1:S9 J10:S11 B12:M12 K14:N14 K15:M16 B17:M17 P14:S17 B10:E10 B11:D11 P12 B13:H13 K13:L13 B14:G14 B15:H15 B16:G16 B47:S744">
    <cfRule type="expression" dxfId="221" priority="14">
      <formula>$D1="Modification MCC"</formula>
    </cfRule>
  </conditionalFormatting>
  <conditionalFormatting sqref="J1:J744">
    <cfRule type="expression" dxfId="220" priority="4">
      <formula>$I1="NON"</formula>
    </cfRule>
  </conditionalFormatting>
  <conditionalFormatting sqref="L18:L46">
    <cfRule type="expression" dxfId="219" priority="12">
      <formula>$K18="CT (Contrôle terminal)"</formula>
    </cfRule>
    <cfRule type="expression" dxfId="218" priority="13">
      <formula>$K18="CCI (CC Intégral)"</formula>
    </cfRule>
  </conditionalFormatting>
  <conditionalFormatting sqref="M1:M744">
    <cfRule type="expression" dxfId="217" priority="8">
      <formula>$K1="CT (Contrôle terminal)"</formula>
    </cfRule>
  </conditionalFormatting>
  <conditionalFormatting sqref="N1:O744">
    <cfRule type="expression" dxfId="216" priority="3">
      <formula>$K1="CCI (CC Intégral)"</formula>
    </cfRule>
  </conditionalFormatting>
  <conditionalFormatting sqref="P19:S46">
    <cfRule type="expression" dxfId="215" priority="5">
      <formula>$H$15="Session Unique"</formula>
    </cfRule>
  </conditionalFormatting>
  <conditionalFormatting sqref="Q1:R744">
    <cfRule type="expression" dxfId="214" priority="1">
      <formula>$P1="Autres"</formula>
    </cfRule>
  </conditionalFormatting>
  <conditionalFormatting sqref="T18 S1:S744">
    <cfRule type="expression" dxfId="213" priority="2">
      <formula>$P1="CT (Contrôle terminal)"</formula>
    </cfRule>
  </conditionalFormatting>
  <conditionalFormatting sqref="T18 A18:S46">
    <cfRule type="expression" dxfId="212" priority="23">
      <formula>$C18="Modification"</formula>
    </cfRule>
    <cfRule type="expression" dxfId="211" priority="28">
      <formula>$C18="Création"</formula>
    </cfRule>
    <cfRule type="expression" dxfId="210" priority="30">
      <formula>$C18="Fermeture"</formula>
    </cfRule>
  </conditionalFormatting>
  <dataValidations count="6">
    <dataValidation type="list" allowBlank="1" showInputMessage="1" showErrorMessage="1" sqref="E19:I46" xr:uid="{DAABAE1A-65C1-4578-97AE-070BC24AB21B}">
      <formula1>"OUI, NON"</formula1>
    </dataValidation>
    <dataValidation type="list" allowBlank="1" showInputMessage="1" showErrorMessage="1" sqref="P19:P46"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46" xr:uid="{DCA02C86-78EB-4147-A0E1-8CC20E6C42FB}">
      <formula1>"Modification MCC"</formula1>
    </dataValidation>
    <dataValidation type="list" allowBlank="1" showInputMessage="1" showErrorMessage="1" sqref="K19:K46" xr:uid="{C00D5B9C-D73C-431C-8361-873269DE6A28}">
      <formula1>List_Controle2</formula1>
    </dataValidation>
    <dataValidation type="list" allowBlank="1" showInputMessage="1" showErrorMessage="1" sqref="Q19:Q46 N19:N46" xr:uid="{264BAE7E-C9D8-410E-8DA4-5BCA365833A6}">
      <formula1>List_Controle</formula1>
    </dataValidation>
  </dataValidations>
  <pageMargins left="0.7" right="0.7" top="0.75" bottom="0.75" header="0.3" footer="0.3"/>
  <pageSetup paperSize="9" scale="1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46"/>
  <sheetViews>
    <sheetView topLeftCell="G1" zoomScale="60" zoomScaleNormal="60" workbookViewId="0">
      <selection activeCell="N8" sqref="N8"/>
    </sheetView>
  </sheetViews>
  <sheetFormatPr baseColWidth="10" defaultColWidth="11.453125" defaultRowHeight="14.5" x14ac:dyDescent="0.35"/>
  <cols>
    <col min="1" max="1" width="18.54296875" style="15" customWidth="1"/>
    <col min="2" max="2" width="53.54296875" style="15" customWidth="1"/>
    <col min="3" max="3" width="18" style="15" customWidth="1"/>
    <col min="4" max="4" width="15.7265625" style="15" customWidth="1"/>
    <col min="5" max="5" width="27.26953125" style="15" customWidth="1"/>
    <col min="6" max="6" width="24.7265625" style="15" customWidth="1"/>
    <col min="7" max="7" width="29.1796875" style="15" customWidth="1"/>
    <col min="8" max="8" width="38.1796875" style="15" customWidth="1"/>
    <col min="9" max="9" width="17" style="15" customWidth="1"/>
    <col min="10" max="10" width="14.26953125" style="15" customWidth="1"/>
    <col min="11" max="11" width="14.7265625" style="15" customWidth="1"/>
    <col min="12" max="13" width="21.7265625" style="15" customWidth="1"/>
    <col min="14" max="14" width="47.7265625" style="15" customWidth="1"/>
    <col min="15" max="15" width="54.1796875" style="15" customWidth="1"/>
  </cols>
  <sheetData>
    <row r="1" spans="1:12" x14ac:dyDescent="0.35">
      <c r="A1" s="146"/>
      <c r="B1" s="146"/>
      <c r="C1" s="146"/>
      <c r="D1" s="146"/>
      <c r="E1" s="146"/>
      <c r="F1" s="146"/>
      <c r="G1" s="146"/>
      <c r="H1" s="146"/>
      <c r="I1" s="146"/>
      <c r="J1" s="146"/>
    </row>
    <row r="2" spans="1:12" x14ac:dyDescent="0.35">
      <c r="A2" s="146"/>
      <c r="B2" s="146"/>
      <c r="C2" s="146"/>
      <c r="D2" s="146"/>
      <c r="E2" s="146"/>
      <c r="F2" s="146"/>
      <c r="G2" s="146"/>
      <c r="H2" s="146"/>
      <c r="I2" s="146"/>
      <c r="J2" s="146"/>
    </row>
    <row r="3" spans="1:12" x14ac:dyDescent="0.35">
      <c r="A3" s="146"/>
      <c r="B3" s="146"/>
      <c r="C3" s="146"/>
      <c r="D3" s="146"/>
      <c r="E3" s="146"/>
      <c r="F3" s="146"/>
      <c r="G3" s="146"/>
      <c r="H3" s="146"/>
      <c r="I3" s="146"/>
      <c r="J3" s="146"/>
    </row>
    <row r="4" spans="1:12" x14ac:dyDescent="0.35">
      <c r="A4" s="146"/>
      <c r="B4" s="146"/>
      <c r="C4" s="146"/>
      <c r="D4" s="146"/>
      <c r="E4" s="146"/>
      <c r="F4" s="146"/>
      <c r="G4" s="146"/>
      <c r="H4" s="146"/>
      <c r="I4" s="146"/>
      <c r="J4" s="146"/>
    </row>
    <row r="5" spans="1:12" x14ac:dyDescent="0.35">
      <c r="A5" s="146"/>
      <c r="B5" s="146"/>
      <c r="C5" s="146"/>
      <c r="D5" s="146"/>
      <c r="E5" s="146"/>
      <c r="F5" s="146"/>
      <c r="G5" s="146"/>
      <c r="H5" s="146"/>
      <c r="I5" s="146"/>
      <c r="J5" s="146"/>
    </row>
    <row r="6" spans="1:12" x14ac:dyDescent="0.35">
      <c r="A6" s="146"/>
      <c r="B6" s="146"/>
      <c r="C6" s="146"/>
      <c r="D6" s="146"/>
      <c r="E6" s="146"/>
      <c r="F6" s="146"/>
      <c r="G6" s="146"/>
      <c r="H6" s="146"/>
      <c r="I6" s="146"/>
      <c r="J6" s="146"/>
    </row>
    <row r="7" spans="1:12" ht="18" customHeight="1" x14ac:dyDescent="0.35">
      <c r="A7" s="131" t="s">
        <v>274</v>
      </c>
      <c r="B7" s="134" t="str">
        <f>'Fiche Générale'!B2</f>
        <v>IAE</v>
      </c>
      <c r="C7" s="131" t="s">
        <v>275</v>
      </c>
      <c r="D7" s="131"/>
      <c r="E7" s="133" t="str">
        <f>'Fiche Générale'!B3</f>
        <v>Comptabilité - contrôle - audit</v>
      </c>
      <c r="F7" s="134"/>
      <c r="G7" s="131" t="s">
        <v>276</v>
      </c>
      <c r="H7" s="145" t="str">
        <f>'Fiche Générale'!B4</f>
        <v>GMCCA24 - 400 / 500</v>
      </c>
      <c r="I7" s="145"/>
      <c r="J7" s="145"/>
    </row>
    <row r="8" spans="1:12" ht="18" customHeight="1" x14ac:dyDescent="0.35">
      <c r="A8" s="131"/>
      <c r="B8" s="136"/>
      <c r="C8" s="131"/>
      <c r="D8" s="131"/>
      <c r="E8" s="135"/>
      <c r="F8" s="136"/>
      <c r="G8" s="131"/>
      <c r="H8" s="145"/>
      <c r="I8" s="145"/>
      <c r="J8" s="145"/>
    </row>
    <row r="9" spans="1:12" ht="18" customHeight="1" x14ac:dyDescent="0.35">
      <c r="A9" s="131"/>
      <c r="B9" s="136"/>
      <c r="C9" s="131"/>
      <c r="D9" s="131"/>
      <c r="E9" s="137"/>
      <c r="F9" s="138"/>
      <c r="G9" s="131"/>
      <c r="H9" s="145"/>
      <c r="I9" s="145"/>
      <c r="J9" s="145"/>
    </row>
    <row r="10" spans="1:12" ht="18" customHeight="1" x14ac:dyDescent="0.35">
      <c r="A10" s="131"/>
      <c r="B10" s="136"/>
      <c r="C10" s="132" t="s">
        <v>277</v>
      </c>
      <c r="D10" s="132"/>
      <c r="E10" s="139" t="str">
        <f>'Fiche Générale'!A12</f>
        <v>Comptabilité - contrôle - audit</v>
      </c>
      <c r="F10" s="140"/>
      <c r="G10" s="140"/>
      <c r="H10" s="140"/>
      <c r="I10" s="140"/>
      <c r="J10" s="141"/>
    </row>
    <row r="11" spans="1:12" ht="18" customHeight="1" x14ac:dyDescent="0.35">
      <c r="A11" s="131"/>
      <c r="B11" s="138"/>
      <c r="C11" s="132"/>
      <c r="D11" s="132"/>
      <c r="E11" s="142"/>
      <c r="F11" s="143"/>
      <c r="G11" s="143"/>
      <c r="H11" s="143"/>
      <c r="I11" s="143"/>
      <c r="J11" s="144"/>
    </row>
    <row r="12" spans="1:12" x14ac:dyDescent="0.35">
      <c r="J12" s="179"/>
      <c r="K12" s="179"/>
      <c r="L12" s="179"/>
    </row>
    <row r="13" spans="1:12" x14ac:dyDescent="0.35">
      <c r="A13" s="147" t="s">
        <v>278</v>
      </c>
      <c r="B13" s="96" t="str">
        <f>'S1 Maquette'!B13:B14</f>
        <v xml:space="preserve">1ère année </v>
      </c>
      <c r="C13" s="147" t="s">
        <v>280</v>
      </c>
      <c r="D13" s="147"/>
      <c r="E13" s="177" t="str">
        <f>'S1 Maquette'!E13:F14</f>
        <v>GMCCA1 - 400</v>
      </c>
      <c r="F13" s="177"/>
      <c r="G13" s="155" t="s">
        <v>282</v>
      </c>
      <c r="H13" s="93">
        <f>[1]Calcul!D7</f>
        <v>330</v>
      </c>
      <c r="I13" s="93"/>
      <c r="J13" s="179"/>
      <c r="K13" s="179"/>
      <c r="L13" s="179"/>
    </row>
    <row r="14" spans="1:12" x14ac:dyDescent="0.35">
      <c r="A14" s="147"/>
      <c r="B14" s="99"/>
      <c r="C14" s="147"/>
      <c r="D14" s="147"/>
      <c r="E14" s="177"/>
      <c r="F14" s="177"/>
      <c r="G14" s="156"/>
      <c r="H14" s="93"/>
      <c r="I14" s="93"/>
      <c r="J14" s="179"/>
      <c r="K14" s="179"/>
      <c r="L14" s="179"/>
    </row>
    <row r="15" spans="1:12" x14ac:dyDescent="0.35">
      <c r="A15" s="147" t="s">
        <v>283</v>
      </c>
      <c r="B15" s="96" t="s">
        <v>237</v>
      </c>
      <c r="C15" s="149" t="s">
        <v>284</v>
      </c>
      <c r="D15" s="150"/>
      <c r="E15" s="148" t="s">
        <v>384</v>
      </c>
      <c r="F15" s="148"/>
      <c r="G15" s="155" t="s">
        <v>286</v>
      </c>
      <c r="H15" s="93">
        <f>[1]Calcul!D20</f>
        <v>300</v>
      </c>
      <c r="I15" s="93"/>
      <c r="J15" s="179"/>
      <c r="K15" s="179"/>
      <c r="L15" s="179"/>
    </row>
    <row r="16" spans="1:12" x14ac:dyDescent="0.35">
      <c r="A16" s="147"/>
      <c r="B16" s="99"/>
      <c r="C16" s="151"/>
      <c r="D16" s="152"/>
      <c r="E16" s="148"/>
      <c r="F16" s="148"/>
      <c r="G16" s="156"/>
      <c r="H16" s="93"/>
      <c r="I16" s="93"/>
      <c r="J16" s="179"/>
      <c r="K16" s="179"/>
      <c r="L16" s="179"/>
    </row>
    <row r="17" spans="1:15" x14ac:dyDescent="0.35">
      <c r="I17" s="16"/>
      <c r="J17" s="181"/>
      <c r="K17" s="181"/>
      <c r="L17" s="181"/>
      <c r="M17" s="16"/>
      <c r="N17" s="16"/>
    </row>
    <row r="18" spans="1:15" ht="49.15" customHeight="1" x14ac:dyDescent="0.35">
      <c r="A18" s="3" t="s">
        <v>287</v>
      </c>
      <c r="B18" s="3" t="s">
        <v>288</v>
      </c>
      <c r="C18" s="3" t="s">
        <v>3</v>
      </c>
      <c r="D18" s="3" t="s">
        <v>289</v>
      </c>
      <c r="E18" s="3" t="s">
        <v>6</v>
      </c>
      <c r="F18" s="3" t="s">
        <v>5</v>
      </c>
      <c r="G18" s="3" t="s">
        <v>290</v>
      </c>
      <c r="H18" s="3" t="s">
        <v>155</v>
      </c>
      <c r="I18" s="3" t="s">
        <v>235</v>
      </c>
      <c r="J18" s="3" t="s">
        <v>240</v>
      </c>
      <c r="K18" s="3" t="s">
        <v>241</v>
      </c>
      <c r="L18" s="3" t="s">
        <v>291</v>
      </c>
      <c r="M18" s="3" t="s">
        <v>4</v>
      </c>
      <c r="N18" s="3" t="s">
        <v>292</v>
      </c>
      <c r="O18" s="4" t="s">
        <v>293</v>
      </c>
    </row>
    <row r="19" spans="1:15" s="15" customFormat="1" ht="43.15" customHeight="1" x14ac:dyDescent="0.35">
      <c r="A19" s="22">
        <v>6</v>
      </c>
      <c r="B19" s="66" t="s">
        <v>385</v>
      </c>
      <c r="C19" s="7" t="s">
        <v>12</v>
      </c>
      <c r="D19" s="7">
        <v>6</v>
      </c>
      <c r="E19" s="5" t="s">
        <v>15</v>
      </c>
      <c r="F19" s="5"/>
      <c r="G19" s="71" t="s">
        <v>386</v>
      </c>
      <c r="H19" s="7"/>
      <c r="I19" s="57"/>
      <c r="J19" s="7"/>
      <c r="K19" s="7"/>
      <c r="L19" s="7"/>
      <c r="M19" s="7"/>
      <c r="N19" s="5"/>
      <c r="O19" s="5"/>
    </row>
    <row r="20" spans="1:15" s="15" customFormat="1" ht="43.15" customHeight="1" x14ac:dyDescent="0.35">
      <c r="A20" s="22" t="s">
        <v>387</v>
      </c>
      <c r="B20" s="58" t="s">
        <v>388</v>
      </c>
      <c r="C20" s="7" t="s">
        <v>21</v>
      </c>
      <c r="D20" s="7"/>
      <c r="E20" s="5" t="s">
        <v>15</v>
      </c>
      <c r="F20" s="5"/>
      <c r="G20" s="76" t="s">
        <v>389</v>
      </c>
      <c r="H20" s="78" t="s">
        <v>157</v>
      </c>
      <c r="I20" s="57">
        <v>20</v>
      </c>
      <c r="J20" s="7"/>
      <c r="K20" s="7"/>
      <c r="L20" s="7"/>
      <c r="M20" s="7"/>
      <c r="N20" s="5"/>
      <c r="O20" s="5"/>
    </row>
    <row r="21" spans="1:15" s="15" customFormat="1" ht="43.15" customHeight="1" x14ac:dyDescent="0.35">
      <c r="A21" s="22" t="s">
        <v>390</v>
      </c>
      <c r="B21" s="58" t="s">
        <v>391</v>
      </c>
      <c r="C21" s="7" t="s">
        <v>21</v>
      </c>
      <c r="D21" s="7"/>
      <c r="E21" s="5" t="s">
        <v>15</v>
      </c>
      <c r="F21" s="5"/>
      <c r="G21" s="76" t="s">
        <v>392</v>
      </c>
      <c r="H21" s="7" t="s">
        <v>167</v>
      </c>
      <c r="I21" s="57">
        <v>30</v>
      </c>
      <c r="J21" s="7"/>
      <c r="K21" s="7"/>
      <c r="L21" s="7"/>
      <c r="M21" s="7"/>
      <c r="N21" s="5"/>
      <c r="O21" s="5"/>
    </row>
    <row r="22" spans="1:15" s="15" customFormat="1" ht="43.15" customHeight="1" x14ac:dyDescent="0.35">
      <c r="A22" s="22" t="s">
        <v>393</v>
      </c>
      <c r="B22" s="56" t="s">
        <v>394</v>
      </c>
      <c r="C22" s="7" t="s">
        <v>21</v>
      </c>
      <c r="D22" s="7"/>
      <c r="E22" s="5" t="s">
        <v>15</v>
      </c>
      <c r="F22" s="5"/>
      <c r="G22" s="76" t="s">
        <v>395</v>
      </c>
      <c r="H22" s="7" t="s">
        <v>167</v>
      </c>
      <c r="I22" s="57">
        <v>20</v>
      </c>
      <c r="J22" s="7"/>
      <c r="K22" s="7"/>
      <c r="L22" s="7"/>
      <c r="M22" s="7"/>
      <c r="N22" s="5"/>
      <c r="O22" s="5"/>
    </row>
    <row r="23" spans="1:15" ht="43.15" customHeight="1" x14ac:dyDescent="0.35">
      <c r="A23" s="21">
        <v>7</v>
      </c>
      <c r="B23" s="67" t="s">
        <v>396</v>
      </c>
      <c r="C23" s="10" t="s">
        <v>12</v>
      </c>
      <c r="D23" s="10">
        <v>6</v>
      </c>
      <c r="E23" s="5" t="s">
        <v>15</v>
      </c>
      <c r="F23" s="5"/>
      <c r="G23" s="71" t="s">
        <v>397</v>
      </c>
      <c r="H23" s="7"/>
      <c r="I23" s="57"/>
      <c r="J23" s="7"/>
      <c r="K23" s="7"/>
      <c r="L23" s="10"/>
      <c r="M23" s="10"/>
      <c r="N23" s="6"/>
      <c r="O23" s="6"/>
    </row>
    <row r="24" spans="1:15" ht="43.15" customHeight="1" x14ac:dyDescent="0.35">
      <c r="A24" s="22" t="s">
        <v>398</v>
      </c>
      <c r="B24" s="56" t="s">
        <v>399</v>
      </c>
      <c r="C24" s="7" t="s">
        <v>21</v>
      </c>
      <c r="D24" s="7"/>
      <c r="E24" s="5" t="s">
        <v>15</v>
      </c>
      <c r="F24" s="5"/>
      <c r="G24" s="76" t="s">
        <v>400</v>
      </c>
      <c r="H24" s="7" t="s">
        <v>167</v>
      </c>
      <c r="I24" s="57">
        <v>20</v>
      </c>
      <c r="J24" s="7"/>
      <c r="K24" s="7"/>
      <c r="L24" s="7"/>
      <c r="M24" s="7"/>
      <c r="N24" s="5"/>
      <c r="O24" s="5"/>
    </row>
    <row r="25" spans="1:15" ht="43.15" customHeight="1" x14ac:dyDescent="0.35">
      <c r="A25" s="22" t="s">
        <v>401</v>
      </c>
      <c r="B25" s="56" t="s">
        <v>402</v>
      </c>
      <c r="C25" s="7" t="s">
        <v>21</v>
      </c>
      <c r="D25" s="7"/>
      <c r="E25" s="5" t="s">
        <v>15</v>
      </c>
      <c r="F25" s="5"/>
      <c r="G25" s="76" t="s">
        <v>403</v>
      </c>
      <c r="H25" s="7" t="s">
        <v>167</v>
      </c>
      <c r="I25" s="57">
        <v>20</v>
      </c>
      <c r="J25" s="7"/>
      <c r="K25" s="7"/>
      <c r="L25" s="7"/>
      <c r="M25" s="7"/>
      <c r="N25" s="5"/>
      <c r="O25" s="5"/>
    </row>
    <row r="26" spans="1:15" ht="43.15" customHeight="1" x14ac:dyDescent="0.35">
      <c r="A26" s="22" t="s">
        <v>404</v>
      </c>
      <c r="B26" s="56" t="s">
        <v>405</v>
      </c>
      <c r="C26" s="7" t="s">
        <v>21</v>
      </c>
      <c r="D26" s="7"/>
      <c r="E26" s="5" t="s">
        <v>15</v>
      </c>
      <c r="F26" s="5"/>
      <c r="G26" s="76" t="s">
        <v>406</v>
      </c>
      <c r="H26" s="7" t="s">
        <v>167</v>
      </c>
      <c r="I26" s="57">
        <v>20</v>
      </c>
      <c r="J26" s="7"/>
      <c r="K26" s="7"/>
      <c r="L26" s="7"/>
      <c r="M26" s="7"/>
      <c r="N26" s="5"/>
      <c r="O26" s="5"/>
    </row>
    <row r="27" spans="1:15" ht="43.15" customHeight="1" x14ac:dyDescent="0.35">
      <c r="A27" s="22">
        <v>8</v>
      </c>
      <c r="B27" s="66" t="s">
        <v>407</v>
      </c>
      <c r="C27" s="7" t="s">
        <v>12</v>
      </c>
      <c r="D27" s="7">
        <v>3</v>
      </c>
      <c r="E27" s="5" t="s">
        <v>15</v>
      </c>
      <c r="F27" s="5"/>
      <c r="G27" s="71" t="s">
        <v>408</v>
      </c>
      <c r="H27" s="7"/>
      <c r="I27" s="57"/>
      <c r="J27" s="7"/>
      <c r="K27" s="7"/>
      <c r="L27" s="7"/>
      <c r="M27" s="7"/>
      <c r="N27" s="5"/>
      <c r="O27" s="5"/>
    </row>
    <row r="28" spans="1:15" ht="43.15" customHeight="1" x14ac:dyDescent="0.35">
      <c r="A28" s="22" t="s">
        <v>409</v>
      </c>
      <c r="B28" s="56" t="s">
        <v>410</v>
      </c>
      <c r="C28" s="7" t="s">
        <v>21</v>
      </c>
      <c r="D28" s="7"/>
      <c r="E28" s="5" t="s">
        <v>15</v>
      </c>
      <c r="F28" s="5"/>
      <c r="G28" s="76" t="s">
        <v>411</v>
      </c>
      <c r="H28" s="7" t="s">
        <v>167</v>
      </c>
      <c r="I28" s="57">
        <v>20</v>
      </c>
      <c r="J28" s="7"/>
      <c r="K28" s="7"/>
      <c r="L28" s="7" t="s">
        <v>321</v>
      </c>
      <c r="M28" s="7"/>
      <c r="N28" s="5"/>
      <c r="O28" s="5"/>
    </row>
    <row r="29" spans="1:15" ht="43.15" customHeight="1" x14ac:dyDescent="0.35">
      <c r="A29" s="22" t="s">
        <v>412</v>
      </c>
      <c r="B29" s="56" t="s">
        <v>413</v>
      </c>
      <c r="C29" s="7" t="s">
        <v>21</v>
      </c>
      <c r="D29" s="7"/>
      <c r="E29" s="5" t="s">
        <v>15</v>
      </c>
      <c r="F29" s="5"/>
      <c r="G29" s="76" t="s">
        <v>414</v>
      </c>
      <c r="H29" s="7" t="s">
        <v>167</v>
      </c>
      <c r="I29" s="57">
        <v>15</v>
      </c>
      <c r="J29" s="7"/>
      <c r="K29" s="7"/>
      <c r="L29" s="7"/>
      <c r="M29" s="7"/>
      <c r="N29" s="5"/>
      <c r="O29" s="5"/>
    </row>
    <row r="30" spans="1:15" ht="43.15" customHeight="1" x14ac:dyDescent="0.35">
      <c r="A30" s="22" t="s">
        <v>415</v>
      </c>
      <c r="B30" s="56" t="s">
        <v>416</v>
      </c>
      <c r="C30" s="7" t="s">
        <v>21</v>
      </c>
      <c r="D30" s="7"/>
      <c r="E30" s="5" t="s">
        <v>15</v>
      </c>
      <c r="F30" s="5"/>
      <c r="G30" s="76" t="s">
        <v>417</v>
      </c>
      <c r="H30" s="7" t="s">
        <v>167</v>
      </c>
      <c r="I30" s="57">
        <v>20</v>
      </c>
      <c r="J30" s="7"/>
      <c r="K30" s="7"/>
      <c r="L30" s="7"/>
      <c r="M30" s="7"/>
      <c r="N30" s="5"/>
      <c r="O30" s="5"/>
    </row>
    <row r="31" spans="1:15" ht="43.15" customHeight="1" x14ac:dyDescent="0.35">
      <c r="A31" s="22">
        <v>9</v>
      </c>
      <c r="B31" s="66" t="s">
        <v>418</v>
      </c>
      <c r="C31" s="7" t="s">
        <v>12</v>
      </c>
      <c r="D31" s="7">
        <v>15</v>
      </c>
      <c r="E31" s="5" t="s">
        <v>15</v>
      </c>
      <c r="F31" s="5"/>
      <c r="G31" s="71" t="s">
        <v>419</v>
      </c>
      <c r="H31" s="7"/>
      <c r="I31" s="57"/>
      <c r="J31" s="7"/>
      <c r="K31" s="7"/>
      <c r="L31" s="7"/>
      <c r="M31" s="7"/>
      <c r="N31" s="5"/>
      <c r="O31" s="5"/>
    </row>
    <row r="32" spans="1:15" ht="43.15" customHeight="1" x14ac:dyDescent="0.35">
      <c r="A32" s="22" t="s">
        <v>420</v>
      </c>
      <c r="B32" s="56" t="s">
        <v>421</v>
      </c>
      <c r="C32" s="7" t="s">
        <v>21</v>
      </c>
      <c r="D32" s="7"/>
      <c r="E32" s="5" t="s">
        <v>15</v>
      </c>
      <c r="F32" s="5"/>
      <c r="G32" s="76" t="s">
        <v>422</v>
      </c>
      <c r="H32" s="7" t="s">
        <v>167</v>
      </c>
      <c r="I32" s="57">
        <v>10</v>
      </c>
      <c r="J32" s="7"/>
      <c r="K32" s="7"/>
      <c r="L32" s="7"/>
      <c r="M32" s="7"/>
      <c r="N32" s="5"/>
      <c r="O32" s="5"/>
    </row>
    <row r="33" spans="1:15" ht="43.15" customHeight="1" x14ac:dyDescent="0.35">
      <c r="A33" s="22" t="s">
        <v>423</v>
      </c>
      <c r="B33" s="56" t="s">
        <v>424</v>
      </c>
      <c r="C33" s="7" t="s">
        <v>21</v>
      </c>
      <c r="D33" s="7"/>
      <c r="E33" s="5" t="s">
        <v>15</v>
      </c>
      <c r="F33" s="5"/>
      <c r="G33" s="76" t="s">
        <v>425</v>
      </c>
      <c r="H33" s="7" t="s">
        <v>167</v>
      </c>
      <c r="I33" s="57">
        <v>5</v>
      </c>
      <c r="J33" s="7"/>
      <c r="K33" s="7"/>
      <c r="L33" s="7"/>
      <c r="M33" s="7"/>
      <c r="N33" s="5"/>
      <c r="O33" s="5"/>
    </row>
    <row r="34" spans="1:15" ht="43.15" customHeight="1" x14ac:dyDescent="0.35">
      <c r="A34" s="22" t="s">
        <v>426</v>
      </c>
      <c r="B34" s="88" t="s">
        <v>427</v>
      </c>
      <c r="C34" s="7" t="s">
        <v>21</v>
      </c>
      <c r="D34" s="7"/>
      <c r="E34" s="5" t="s">
        <v>15</v>
      </c>
      <c r="F34" s="5"/>
      <c r="G34" s="76" t="s">
        <v>428</v>
      </c>
      <c r="H34" s="7" t="s">
        <v>177</v>
      </c>
      <c r="I34" s="89">
        <v>20</v>
      </c>
      <c r="J34" s="7"/>
      <c r="K34" s="7"/>
      <c r="L34" s="7" t="s">
        <v>321</v>
      </c>
      <c r="M34" s="90" t="s">
        <v>22</v>
      </c>
      <c r="N34" s="5"/>
      <c r="O34" s="91" t="s">
        <v>322</v>
      </c>
    </row>
    <row r="35" spans="1:15" ht="43.15" customHeight="1" x14ac:dyDescent="0.35">
      <c r="A35" s="22"/>
      <c r="B35" s="56"/>
      <c r="C35" s="7"/>
      <c r="D35" s="7"/>
      <c r="E35" s="5"/>
      <c r="F35" s="5"/>
      <c r="G35" s="5"/>
      <c r="H35" s="7"/>
      <c r="I35" s="57"/>
      <c r="J35" s="7"/>
      <c r="K35" s="7"/>
      <c r="L35" s="7"/>
      <c r="M35" s="7"/>
      <c r="N35" s="5"/>
      <c r="O35" s="5"/>
    </row>
    <row r="36" spans="1:15" ht="43.15" customHeight="1" x14ac:dyDescent="0.35">
      <c r="A36" s="22"/>
      <c r="B36" s="48" t="s">
        <v>429</v>
      </c>
      <c r="C36" s="7"/>
      <c r="D36" s="7"/>
      <c r="E36" s="5" t="s">
        <v>24</v>
      </c>
      <c r="F36" s="5"/>
      <c r="G36" s="5"/>
      <c r="H36" s="7"/>
      <c r="I36" s="7"/>
      <c r="J36" s="7"/>
      <c r="K36" s="7"/>
      <c r="L36" s="7"/>
      <c r="M36" s="7"/>
      <c r="N36" s="5"/>
      <c r="O36" s="5"/>
    </row>
    <row r="37" spans="1:15" ht="43.15" customHeight="1" x14ac:dyDescent="0.35">
      <c r="A37" s="84" t="s">
        <v>540</v>
      </c>
      <c r="B37" s="49" t="s">
        <v>346</v>
      </c>
      <c r="C37" s="7"/>
      <c r="D37" s="7"/>
      <c r="E37" s="5" t="s">
        <v>24</v>
      </c>
      <c r="F37" s="5"/>
      <c r="G37" s="77" t="s">
        <v>430</v>
      </c>
      <c r="H37" s="7"/>
      <c r="I37" s="7"/>
      <c r="J37" s="7"/>
      <c r="K37" s="7"/>
      <c r="L37" s="7"/>
      <c r="M37" s="7"/>
      <c r="N37" s="5"/>
      <c r="O37" s="5"/>
    </row>
    <row r="38" spans="1:15" ht="43.15" customHeight="1" x14ac:dyDescent="0.35">
      <c r="A38" s="22"/>
      <c r="B38" s="49" t="s">
        <v>348</v>
      </c>
      <c r="C38" s="7"/>
      <c r="D38" s="7"/>
      <c r="E38" s="5" t="s">
        <v>24</v>
      </c>
      <c r="F38" s="5"/>
      <c r="G38" s="77" t="s">
        <v>431</v>
      </c>
      <c r="H38" s="7"/>
      <c r="I38" s="7"/>
      <c r="J38" s="7"/>
      <c r="K38" s="7"/>
      <c r="L38" s="7"/>
      <c r="M38" s="7"/>
      <c r="N38" s="5"/>
      <c r="O38" s="5"/>
    </row>
    <row r="39" spans="1:15" ht="43.15" customHeight="1" x14ac:dyDescent="0.45">
      <c r="A39" s="23"/>
      <c r="B39" s="50" t="s">
        <v>350</v>
      </c>
      <c r="C39" s="51"/>
      <c r="D39" s="51"/>
      <c r="E39" s="51" t="s">
        <v>24</v>
      </c>
      <c r="F39" s="51"/>
      <c r="G39" s="82" t="s">
        <v>432</v>
      </c>
      <c r="H39" s="7"/>
      <c r="I39" s="7"/>
      <c r="J39" s="7"/>
      <c r="K39" s="7"/>
      <c r="L39" s="7"/>
      <c r="M39" s="7"/>
      <c r="N39" s="5"/>
      <c r="O39" s="5"/>
    </row>
    <row r="40" spans="1:15" ht="43.15" customHeight="1" x14ac:dyDescent="0.45">
      <c r="A40" s="23"/>
      <c r="B40" s="50" t="s">
        <v>352</v>
      </c>
      <c r="C40" s="51"/>
      <c r="D40" s="51"/>
      <c r="E40" s="51" t="s">
        <v>24</v>
      </c>
      <c r="F40" s="51"/>
      <c r="G40" s="82" t="s">
        <v>433</v>
      </c>
      <c r="H40" s="7"/>
      <c r="I40" s="7"/>
      <c r="J40" s="7"/>
      <c r="K40" s="7"/>
      <c r="L40" s="7"/>
      <c r="M40" s="7"/>
      <c r="N40" s="5"/>
      <c r="O40" s="5"/>
    </row>
    <row r="41" spans="1:15" ht="43.15" customHeight="1" x14ac:dyDescent="0.45">
      <c r="A41" s="85" t="s">
        <v>541</v>
      </c>
      <c r="B41" s="60" t="s">
        <v>434</v>
      </c>
      <c r="C41" s="5"/>
      <c r="D41" s="5"/>
      <c r="E41" s="5" t="s">
        <v>24</v>
      </c>
      <c r="F41" s="5"/>
      <c r="G41" s="83" t="s">
        <v>542</v>
      </c>
      <c r="H41" s="7"/>
      <c r="I41" s="7"/>
      <c r="J41" s="7"/>
      <c r="K41" s="7"/>
      <c r="L41" s="7"/>
      <c r="M41" s="7"/>
      <c r="N41" s="5"/>
      <c r="O41" s="5"/>
    </row>
    <row r="42" spans="1:15" ht="43.15" customHeight="1" x14ac:dyDescent="0.35">
      <c r="A42" s="22"/>
      <c r="B42" s="49" t="s">
        <v>435</v>
      </c>
      <c r="C42" s="5"/>
      <c r="D42" s="5"/>
      <c r="E42" s="5" t="s">
        <v>24</v>
      </c>
      <c r="F42" s="5"/>
      <c r="G42" s="77" t="s">
        <v>543</v>
      </c>
      <c r="H42" s="7"/>
      <c r="I42" s="7"/>
      <c r="J42" s="7"/>
      <c r="K42" s="7"/>
      <c r="L42" s="7"/>
      <c r="M42" s="7"/>
      <c r="N42" s="5"/>
      <c r="O42" s="5"/>
    </row>
    <row r="43" spans="1:15" ht="43.15" customHeight="1" x14ac:dyDescent="0.45">
      <c r="A43" s="23"/>
      <c r="B43" s="59" t="s">
        <v>436</v>
      </c>
      <c r="C43" s="60"/>
      <c r="D43" s="60"/>
      <c r="E43" s="60" t="s">
        <v>24</v>
      </c>
      <c r="F43" s="5"/>
      <c r="G43" s="77" t="s">
        <v>544</v>
      </c>
      <c r="H43" s="11"/>
      <c r="I43" s="7"/>
      <c r="J43" s="7"/>
      <c r="K43" s="7"/>
      <c r="L43" s="7"/>
      <c r="M43" s="7"/>
      <c r="N43" s="8"/>
      <c r="O43" s="8"/>
    </row>
    <row r="44" spans="1:15" ht="43.15" customHeight="1" x14ac:dyDescent="0.45">
      <c r="A44" s="23"/>
      <c r="B44" s="25"/>
      <c r="C44" s="7"/>
      <c r="D44" s="11"/>
      <c r="E44" s="8"/>
      <c r="F44" s="8"/>
      <c r="G44" s="8"/>
      <c r="H44" s="11"/>
      <c r="I44" s="7"/>
      <c r="J44" s="7"/>
      <c r="K44" s="7"/>
      <c r="L44" s="7"/>
      <c r="M44" s="7"/>
      <c r="N44" s="8"/>
      <c r="O44" s="8"/>
    </row>
    <row r="45" spans="1:15" ht="43.15" customHeight="1" x14ac:dyDescent="0.45">
      <c r="A45" s="23"/>
      <c r="B45" s="25"/>
      <c r="C45" s="7"/>
      <c r="D45" s="11"/>
      <c r="E45" s="8"/>
      <c r="F45" s="8"/>
      <c r="G45" s="8"/>
      <c r="H45" s="11"/>
      <c r="I45" s="7"/>
      <c r="J45" s="7"/>
      <c r="K45" s="7"/>
      <c r="L45" s="7"/>
      <c r="M45" s="7"/>
      <c r="N45" s="8"/>
      <c r="O45" s="8"/>
    </row>
    <row r="46" spans="1:15" ht="43.15" customHeight="1" x14ac:dyDescent="0.45">
      <c r="A46" s="23"/>
      <c r="B46" s="25"/>
      <c r="C46" s="7"/>
      <c r="D46" s="11"/>
      <c r="E46" s="8"/>
      <c r="F46" s="8"/>
      <c r="G46" s="8"/>
      <c r="H46" s="11"/>
      <c r="I46" s="7"/>
      <c r="J46" s="7"/>
      <c r="K46" s="7"/>
      <c r="L46" s="7"/>
      <c r="M46" s="7"/>
      <c r="N46" s="8"/>
      <c r="O46" s="8"/>
    </row>
  </sheetData>
  <sheetProtection algorithmName="SHA-512" hashValue="ZYRFOBFBpNasZyo2mN5sUVvTfX5lz/jMbrA+Zqxax3SLdqRhi970Rkhvi70+ZTkGX7NiaDyO4ziQHo+MLc5iNQ==" saltValue="RDJR0SoMuTGyjiZnQiocgg==" spinCount="100000" sheet="1" formatCells="0" insertRows="0"/>
  <mergeCells count="21">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 ref="A15:A16"/>
    <mergeCell ref="B15:B16"/>
    <mergeCell ref="C15:D16"/>
    <mergeCell ref="E15:F16"/>
    <mergeCell ref="A13:A14"/>
  </mergeCells>
  <conditionalFormatting sqref="A1:A745 D41:E745 G44:N745">
    <cfRule type="expression" dxfId="209" priority="5">
      <formula>$C1="Option"</formula>
    </cfRule>
  </conditionalFormatting>
  <conditionalFormatting sqref="A37:A43">
    <cfRule type="expression" dxfId="208" priority="6">
      <formula>$F37="Fermeture"</formula>
    </cfRule>
    <cfRule type="expression" dxfId="207" priority="7">
      <formula>$F37="Modification"</formula>
    </cfRule>
    <cfRule type="expression" dxfId="206" priority="8">
      <formula>$F37="Création"</formula>
    </cfRule>
  </conditionalFormatting>
  <conditionalFormatting sqref="A36:B36">
    <cfRule type="expression" dxfId="205" priority="52">
      <formula>$F36="Fermeture"</formula>
    </cfRule>
    <cfRule type="expression" dxfId="204" priority="53">
      <formula>$F36="Modification"</formula>
    </cfRule>
    <cfRule type="expression" dxfId="203" priority="54">
      <formula>$F36="Création"</formula>
    </cfRule>
  </conditionalFormatting>
  <conditionalFormatting sqref="A20:E34">
    <cfRule type="expression" dxfId="202" priority="64">
      <formula>$F20="Fermeture"</formula>
    </cfRule>
    <cfRule type="expression" dxfId="201" priority="65">
      <formula>$F20="Modification"</formula>
    </cfRule>
    <cfRule type="expression" dxfId="200" priority="66">
      <formula>$F20="Création"</formula>
    </cfRule>
  </conditionalFormatting>
  <conditionalFormatting sqref="A1:O9 A10:E10 K10:O11 A11:D11 A12:O12 A13:G13 J13:O13 A14:F14 L14:O14 A15:G15 K15:O16 A16:F16 A44:O745">
    <cfRule type="expression" dxfId="199" priority="76">
      <formula>$F1="Modification"</formula>
    </cfRule>
    <cfRule type="expression" dxfId="198" priority="77">
      <formula>$F1="Création"</formula>
    </cfRule>
  </conditionalFormatting>
  <conditionalFormatting sqref="A1:O9 K10:O11 A12:O12 J13:O13 L14:O14 K15:O16 A10:E10 A11:D11 A13:G13 A14:F14 A15:G15 A16:F16 A44:O745">
    <cfRule type="expression" dxfId="197" priority="75">
      <formula>$F1="Fermeture"</formula>
    </cfRule>
  </conditionalFormatting>
  <conditionalFormatting sqref="A17:O19 F19:F34 F20:G20 I20:O20 F21:O34 A35:O35 H36:O43">
    <cfRule type="expression" dxfId="196" priority="70">
      <formula>$F17="Modification"</formula>
    </cfRule>
    <cfRule type="expression" dxfId="195" priority="71">
      <formula>$F17="Création"</formula>
    </cfRule>
  </conditionalFormatting>
  <conditionalFormatting sqref="A17:O19 I20:O20 F21:O34 A35:O35 H36:O43 F19:F34">
    <cfRule type="expression" dxfId="194" priority="69">
      <formula>$F17="Fermeture"</formula>
    </cfRule>
  </conditionalFormatting>
  <conditionalFormatting sqref="B43:F43">
    <cfRule type="expression" dxfId="193" priority="13">
      <formula>$F43="Fermeture"</formula>
    </cfRule>
    <cfRule type="expression" dxfId="192" priority="14">
      <formula>$F43="Modification"</formula>
    </cfRule>
    <cfRule type="expression" dxfId="191" priority="15">
      <formula>$F43="Création"</formula>
    </cfRule>
  </conditionalFormatting>
  <conditionalFormatting sqref="C37:F38">
    <cfRule type="expression" dxfId="190" priority="17">
      <formula>$F37="Fermeture"</formula>
    </cfRule>
    <cfRule type="expression" dxfId="189" priority="18">
      <formula>$F37="Modification"</formula>
    </cfRule>
    <cfRule type="expression" dxfId="188" priority="19">
      <formula>$F37="Création"</formula>
    </cfRule>
  </conditionalFormatting>
  <conditionalFormatting sqref="C41:F42">
    <cfRule type="expression" dxfId="187" priority="10">
      <formula>$F41="Fermeture"</formula>
    </cfRule>
    <cfRule type="expression" dxfId="186" priority="11">
      <formula>$F41="Modification"</formula>
    </cfRule>
    <cfRule type="expression" dxfId="185" priority="12">
      <formula>$F41="Création"</formula>
    </cfRule>
  </conditionalFormatting>
  <conditionalFormatting sqref="C36:G36">
    <cfRule type="expression" dxfId="184" priority="56">
      <formula>$F36="Fermeture"</formula>
    </cfRule>
    <cfRule type="expression" dxfId="183" priority="57">
      <formula>$F36="Modification"</formula>
    </cfRule>
    <cfRule type="expression" dxfId="182" priority="58">
      <formula>$F36="Création"</formula>
    </cfRule>
  </conditionalFormatting>
  <conditionalFormatting sqref="D1:E36">
    <cfRule type="expression" dxfId="181" priority="59">
      <formula>$C1="Option"</formula>
    </cfRule>
  </conditionalFormatting>
  <conditionalFormatting sqref="D37:E38">
    <cfRule type="expression" dxfId="180" priority="16">
      <formula>$C37="Option"</formula>
    </cfRule>
  </conditionalFormatting>
  <conditionalFormatting sqref="F19">
    <cfRule type="expression" dxfId="179" priority="32">
      <formula>$C19="Option"</formula>
    </cfRule>
  </conditionalFormatting>
  <conditionalFormatting sqref="F23">
    <cfRule type="expression" dxfId="178" priority="33">
      <formula>$C23="Option"</formula>
    </cfRule>
  </conditionalFormatting>
  <conditionalFormatting sqref="F27">
    <cfRule type="expression" dxfId="177" priority="34">
      <formula>$C27="Option"</formula>
    </cfRule>
  </conditionalFormatting>
  <conditionalFormatting sqref="F31">
    <cfRule type="expression" dxfId="176" priority="35">
      <formula>$C31="Option"</formula>
    </cfRule>
  </conditionalFormatting>
  <conditionalFormatting sqref="F20:H20">
    <cfRule type="expression" dxfId="175" priority="37">
      <formula>$F20="Fermeture"</formula>
    </cfRule>
  </conditionalFormatting>
  <conditionalFormatting sqref="G36">
    <cfRule type="expression" dxfId="174" priority="55">
      <formula>$C36="Option"</formula>
    </cfRule>
  </conditionalFormatting>
  <conditionalFormatting sqref="G1:N12 G17:N35 G13:G16 J13:N16">
    <cfRule type="expression" dxfId="173" priority="20">
      <formula>$C1="Option"</formula>
    </cfRule>
  </conditionalFormatting>
  <conditionalFormatting sqref="H20">
    <cfRule type="expression" dxfId="172" priority="38">
      <formula>$F20="Modification"</formula>
    </cfRule>
    <cfRule type="expression" dxfId="171" priority="39">
      <formula>$F20="Création"</formula>
    </cfRule>
  </conditionalFormatting>
  <conditionalFormatting sqref="H36:N43">
    <cfRule type="expression" dxfId="170" priority="67">
      <formula>$C36="Option"</formula>
    </cfRule>
  </conditionalFormatting>
  <conditionalFormatting sqref="J14:J16">
    <cfRule type="expression" dxfId="169" priority="21">
      <formula>$F14="Fermeture"</formula>
    </cfRule>
    <cfRule type="expression" dxfId="168" priority="22">
      <formula>$F14="Modification"</formula>
    </cfRule>
    <cfRule type="expression" dxfId="167" priority="23">
      <formula>$F14="Création"</formula>
    </cfRule>
  </conditionalFormatting>
  <conditionalFormatting sqref="K14">
    <cfRule type="expression" dxfId="166" priority="29">
      <formula>$F14="Fermeture"</formula>
    </cfRule>
    <cfRule type="expression" dxfId="165" priority="30">
      <formula>$F14="Modification"</formula>
    </cfRule>
    <cfRule type="expression" dxfId="164" priority="31">
      <formula>$F14="Création"</formula>
    </cfRule>
  </conditionalFormatting>
  <conditionalFormatting sqref="N1:N745">
    <cfRule type="expression" dxfId="163" priority="68">
      <formula>$M1="Porteuse"</formula>
    </cfRule>
  </conditionalFormatting>
  <conditionalFormatting sqref="H13 H15">
    <cfRule type="expression" dxfId="162" priority="3">
      <formula>$F13="Modification"</formula>
    </cfRule>
    <cfRule type="expression" dxfId="161" priority="4">
      <formula>$F13="Création"</formula>
    </cfRule>
  </conditionalFormatting>
  <conditionalFormatting sqref="H13 H15">
    <cfRule type="expression" dxfId="160" priority="2">
      <formula>$F13="Fermeture"</formula>
    </cfRule>
  </conditionalFormatting>
  <conditionalFormatting sqref="H13:I16">
    <cfRule type="expression" dxfId="159" priority="1">
      <formula>$C13="Option"</formula>
    </cfRule>
  </conditionalFormatting>
  <dataValidations count="6">
    <dataValidation type="list" allowBlank="1" showInputMessage="1" showErrorMessage="1" sqref="M19:M46" xr:uid="{479795C5-909B-4AE2-9881-EFE3319EB9D1}">
      <formula1>List_Mutualisation</formula1>
    </dataValidation>
    <dataValidation type="list" allowBlank="1" showInputMessage="1" showErrorMessage="1" sqref="H19:H46" xr:uid="{A3DDB933-5170-4C31-A89C-0731F28E5A87}">
      <formula1>List_CNU</formula1>
    </dataValidation>
    <dataValidation type="list" allowBlank="1" showInputMessage="1" showErrorMessage="1" sqref="C19:C46" xr:uid="{1BB5132C-B000-4A3F-A03B-07FE670CF54E}">
      <formula1>List_NatureELP</formula1>
    </dataValidation>
    <dataValidation type="list" allowBlank="1" showInputMessage="1" showErrorMessage="1" sqref="F19:F46" xr:uid="{5AE22C65-C596-4422-A99D-54C42B97053E}">
      <formula1>List_Statut</formula1>
    </dataValidation>
    <dataValidation type="list" allowBlank="1" showInputMessage="1" showErrorMessage="1" sqref="E19:E46" xr:uid="{BB0019CC-A090-4B55-B19B-528DE39AE908}">
      <formula1>List_Type</formula1>
    </dataValidation>
    <dataValidation type="list" allowBlank="1" showInputMessage="1" showErrorMessage="1" sqref="L19:L46" xr:uid="{B05CC459-7C99-4B2C-B94C-AF4A5061A536}">
      <formula1>"Anglais"</formula1>
    </dataValidation>
  </dataValidations>
  <pageMargins left="0.7" right="0.7" top="0.75" bottom="0.75" header="0.3" footer="0.3"/>
  <pageSetup paperSize="9" scale="2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sheetPr>
    <tabColor rgb="FFFFFF00"/>
  </sheetPr>
  <dimension ref="A1:S46"/>
  <sheetViews>
    <sheetView zoomScale="60" zoomScaleNormal="60" workbookViewId="0">
      <pane ySplit="18" topLeftCell="A19" activePane="bottomLeft" state="frozen"/>
      <selection activeCell="D25" sqref="D25"/>
      <selection pane="bottomLeft" activeCell="A47" sqref="A47:XFD301"/>
    </sheetView>
  </sheetViews>
  <sheetFormatPr baseColWidth="10" defaultColWidth="11.453125" defaultRowHeight="14.5" x14ac:dyDescent="0.35"/>
  <cols>
    <col min="1" max="1" width="39" style="53" customWidth="1"/>
    <col min="2" max="2" width="50.7265625" style="15" customWidth="1"/>
    <col min="3" max="3" width="15.54296875" style="19" customWidth="1"/>
    <col min="4" max="4" width="20.81640625" style="15" customWidth="1"/>
    <col min="5" max="6" width="15.54296875" style="15" customWidth="1"/>
    <col min="7" max="7" width="25.1796875" style="15" customWidth="1"/>
    <col min="8" max="8" width="27.1796875" style="15" customWidth="1"/>
    <col min="9" max="9" width="35.26953125" style="15" customWidth="1"/>
    <col min="10" max="10" width="15.54296875" style="15" customWidth="1"/>
    <col min="11" max="11" width="40.7265625" style="15" customWidth="1"/>
    <col min="12" max="12" width="31.7265625" style="15" customWidth="1"/>
    <col min="13" max="14" width="22.453125" style="15" customWidth="1"/>
    <col min="15" max="15" width="20.26953125" style="15" customWidth="1"/>
    <col min="16" max="16" width="21.54296875" style="15" bestFit="1" customWidth="1"/>
    <col min="17" max="18" width="17.81640625" style="15" customWidth="1"/>
    <col min="19" max="19" width="79.54296875" style="15" customWidth="1"/>
  </cols>
  <sheetData>
    <row r="1" spans="1:19" x14ac:dyDescent="0.35">
      <c r="A1" s="146"/>
      <c r="B1" s="146"/>
      <c r="C1" s="146"/>
      <c r="D1" s="146"/>
      <c r="E1" s="146"/>
      <c r="F1" s="146"/>
      <c r="G1" s="146"/>
      <c r="H1" s="146"/>
      <c r="I1" s="146"/>
      <c r="J1" s="32"/>
    </row>
    <row r="2" spans="1:19" x14ac:dyDescent="0.35">
      <c r="A2" s="146"/>
      <c r="B2" s="146"/>
      <c r="C2" s="146"/>
      <c r="D2" s="146"/>
      <c r="E2" s="146"/>
      <c r="F2" s="146"/>
      <c r="G2" s="146"/>
      <c r="H2" s="146"/>
      <c r="I2" s="146"/>
      <c r="J2" s="32"/>
    </row>
    <row r="3" spans="1:19" x14ac:dyDescent="0.35">
      <c r="A3" s="146"/>
      <c r="B3" s="146"/>
      <c r="C3" s="146"/>
      <c r="D3" s="146"/>
      <c r="E3" s="146"/>
      <c r="F3" s="146"/>
      <c r="G3" s="146"/>
      <c r="H3" s="146"/>
      <c r="I3" s="146"/>
      <c r="J3" s="32"/>
    </row>
    <row r="4" spans="1:19" x14ac:dyDescent="0.35">
      <c r="A4" s="146"/>
      <c r="B4" s="146"/>
      <c r="C4" s="146"/>
      <c r="D4" s="146"/>
      <c r="E4" s="146"/>
      <c r="F4" s="146"/>
      <c r="G4" s="146"/>
      <c r="H4" s="146"/>
      <c r="I4" s="146"/>
      <c r="J4" s="32"/>
    </row>
    <row r="5" spans="1:19" x14ac:dyDescent="0.35">
      <c r="A5" s="146"/>
      <c r="B5" s="146"/>
      <c r="C5" s="146"/>
      <c r="D5" s="146"/>
      <c r="E5" s="146"/>
      <c r="F5" s="146"/>
      <c r="G5" s="146"/>
      <c r="H5" s="146"/>
      <c r="I5" s="146"/>
      <c r="J5" s="32"/>
    </row>
    <row r="6" spans="1:19" x14ac:dyDescent="0.35">
      <c r="A6" s="146"/>
      <c r="B6" s="146"/>
      <c r="C6" s="146"/>
      <c r="D6" s="146"/>
      <c r="E6" s="146"/>
      <c r="F6" s="146"/>
      <c r="G6" s="146"/>
      <c r="H6" s="146"/>
      <c r="I6" s="146"/>
      <c r="J6" s="32"/>
    </row>
    <row r="7" spans="1:19" ht="14.5" customHeight="1" x14ac:dyDescent="0.35">
      <c r="A7" s="174" t="s">
        <v>356</v>
      </c>
      <c r="B7" s="173" t="str">
        <f>'Fiche Générale'!B2</f>
        <v>IAE</v>
      </c>
      <c r="C7" s="131" t="s">
        <v>275</v>
      </c>
      <c r="D7" s="131"/>
      <c r="E7" s="171" t="str">
        <f>'Fiche Générale'!B3</f>
        <v>Comptabilité - contrôle - audit</v>
      </c>
      <c r="F7" s="172"/>
      <c r="G7" s="131" t="s">
        <v>357</v>
      </c>
      <c r="H7" s="173" t="str">
        <f>'Fiche Générale'!B4</f>
        <v>GMCCA24 - 400 / 500</v>
      </c>
      <c r="I7" s="173"/>
      <c r="J7" s="33"/>
      <c r="K7" s="20"/>
    </row>
    <row r="8" spans="1:19" ht="14.5" customHeight="1" x14ac:dyDescent="0.35">
      <c r="A8" s="175"/>
      <c r="B8" s="173"/>
      <c r="C8" s="131"/>
      <c r="D8" s="131"/>
      <c r="E8" s="171"/>
      <c r="F8" s="172"/>
      <c r="G8" s="131"/>
      <c r="H8" s="173"/>
      <c r="I8" s="173"/>
      <c r="J8" s="33"/>
      <c r="K8" s="20"/>
    </row>
    <row r="9" spans="1:19" ht="14.5" customHeight="1" x14ac:dyDescent="0.35">
      <c r="A9" s="175"/>
      <c r="B9" s="173"/>
      <c r="C9" s="131"/>
      <c r="D9" s="131"/>
      <c r="E9" s="171"/>
      <c r="F9" s="172"/>
      <c r="G9" s="131"/>
      <c r="H9" s="173"/>
      <c r="I9" s="173"/>
      <c r="J9" s="33"/>
      <c r="K9" s="20"/>
    </row>
    <row r="10" spans="1:19" ht="14.5" customHeight="1" x14ac:dyDescent="0.35">
      <c r="A10" s="175"/>
      <c r="B10" s="173"/>
      <c r="C10" s="132" t="s">
        <v>277</v>
      </c>
      <c r="D10" s="132"/>
      <c r="E10" s="139" t="str">
        <f>'Fiche Générale'!A12</f>
        <v>Comptabilité - contrôle - audit</v>
      </c>
      <c r="F10" s="140"/>
      <c r="G10" s="140"/>
      <c r="H10" s="140"/>
      <c r="I10" s="141"/>
      <c r="J10" s="34"/>
      <c r="K10" s="20"/>
    </row>
    <row r="11" spans="1:19" ht="14.5" customHeight="1" x14ac:dyDescent="0.35">
      <c r="A11" s="176"/>
      <c r="B11" s="173"/>
      <c r="C11" s="132"/>
      <c r="D11" s="132"/>
      <c r="E11" s="142"/>
      <c r="F11" s="143"/>
      <c r="G11" s="143"/>
      <c r="H11" s="143"/>
      <c r="I11" s="144"/>
      <c r="J11" s="34"/>
      <c r="K11" s="20"/>
    </row>
    <row r="12" spans="1:19" x14ac:dyDescent="0.35">
      <c r="C12" s="15"/>
      <c r="I12" s="12"/>
      <c r="J12" s="12"/>
      <c r="M12" s="149" t="s">
        <v>358</v>
      </c>
      <c r="N12" s="150"/>
      <c r="O12" s="167"/>
      <c r="P12" s="149" t="s">
        <v>359</v>
      </c>
      <c r="Q12" s="150"/>
      <c r="R12" s="150"/>
      <c r="S12" s="167"/>
    </row>
    <row r="13" spans="1:19" x14ac:dyDescent="0.35">
      <c r="A13" s="153" t="s">
        <v>278</v>
      </c>
      <c r="B13" s="93" t="str">
        <f>'S2 Maquette'!B13:B14</f>
        <v xml:space="preserve">1ère année </v>
      </c>
      <c r="C13" s="93"/>
      <c r="D13" s="155" t="s">
        <v>360</v>
      </c>
      <c r="E13" s="157" t="str">
        <f>'S2 Maquette'!E13:F14</f>
        <v>GMCCA1 - 400</v>
      </c>
      <c r="F13" s="157"/>
      <c r="G13" s="157"/>
      <c r="H13" s="147" t="s">
        <v>361</v>
      </c>
      <c r="I13" s="147"/>
      <c r="J13" s="35"/>
      <c r="M13" s="151"/>
      <c r="N13" s="152"/>
      <c r="O13" s="168"/>
      <c r="P13" s="151"/>
      <c r="Q13" s="152"/>
      <c r="R13" s="152"/>
      <c r="S13" s="168"/>
    </row>
    <row r="14" spans="1:19" x14ac:dyDescent="0.35">
      <c r="A14" s="154"/>
      <c r="B14" s="93"/>
      <c r="C14" s="93"/>
      <c r="D14" s="156"/>
      <c r="E14" s="157"/>
      <c r="F14" s="157"/>
      <c r="G14" s="157"/>
      <c r="H14" s="147"/>
      <c r="I14" s="147"/>
      <c r="J14" s="35"/>
      <c r="M14" s="147" t="s">
        <v>362</v>
      </c>
      <c r="N14" s="149" t="s">
        <v>363</v>
      </c>
      <c r="O14" s="167"/>
      <c r="P14" s="146"/>
      <c r="Q14" s="158"/>
      <c r="R14" s="161"/>
      <c r="S14" s="155"/>
    </row>
    <row r="15" spans="1:19" x14ac:dyDescent="0.35">
      <c r="A15" s="153" t="s">
        <v>364</v>
      </c>
      <c r="B15" s="95" t="str">
        <f>'S2 Maquette'!B15:B16</f>
        <v>Semestre 2</v>
      </c>
      <c r="C15" s="96"/>
      <c r="D15" s="155" t="s">
        <v>365</v>
      </c>
      <c r="E15" s="157" t="str">
        <f>'S2 Maquette'!E15:F16</f>
        <v>GMS2CAU</v>
      </c>
      <c r="F15" s="157"/>
      <c r="G15" s="157"/>
      <c r="H15" s="163" t="str">
        <f>'Fiche Générale'!B5</f>
        <v>Session Unique</v>
      </c>
      <c r="I15" s="164"/>
      <c r="J15" s="36"/>
      <c r="M15" s="147"/>
      <c r="N15" s="169"/>
      <c r="O15" s="170"/>
      <c r="P15" s="146"/>
      <c r="Q15" s="159"/>
      <c r="R15" s="161"/>
      <c r="S15" s="162"/>
    </row>
    <row r="16" spans="1:19" x14ac:dyDescent="0.35">
      <c r="A16" s="154"/>
      <c r="B16" s="98"/>
      <c r="C16" s="99"/>
      <c r="D16" s="156"/>
      <c r="E16" s="157"/>
      <c r="F16" s="157"/>
      <c r="G16" s="157"/>
      <c r="H16" s="165"/>
      <c r="I16" s="166"/>
      <c r="J16" s="36"/>
      <c r="M16" s="147"/>
      <c r="N16" s="169"/>
      <c r="O16" s="170"/>
      <c r="P16" s="146"/>
      <c r="Q16" s="159"/>
      <c r="R16" s="161"/>
      <c r="S16" s="162"/>
    </row>
    <row r="17" spans="1:19" x14ac:dyDescent="0.35">
      <c r="L17" s="16"/>
      <c r="M17" s="147"/>
      <c r="N17" s="151"/>
      <c r="O17" s="168"/>
      <c r="P17" s="146"/>
      <c r="Q17" s="160"/>
      <c r="R17" s="161"/>
      <c r="S17" s="156"/>
    </row>
    <row r="18" spans="1:19" ht="59.5" customHeight="1" x14ac:dyDescent="0.35">
      <c r="A18" s="54" t="s">
        <v>366</v>
      </c>
      <c r="B18" s="37" t="s">
        <v>367</v>
      </c>
      <c r="C18" s="3" t="s">
        <v>5</v>
      </c>
      <c r="D18" s="87" t="s">
        <v>368</v>
      </c>
      <c r="E18" s="3" t="s">
        <v>369</v>
      </c>
      <c r="F18" s="3" t="s">
        <v>370</v>
      </c>
      <c r="G18" s="3" t="s">
        <v>371</v>
      </c>
      <c r="H18" s="3" t="s">
        <v>372</v>
      </c>
      <c r="I18" s="3" t="s">
        <v>373</v>
      </c>
      <c r="J18" s="3" t="s">
        <v>437</v>
      </c>
      <c r="K18" s="3" t="s">
        <v>375</v>
      </c>
      <c r="L18" s="3" t="s">
        <v>376</v>
      </c>
      <c r="M18" s="3" t="s">
        <v>377</v>
      </c>
      <c r="N18" s="3" t="s">
        <v>367</v>
      </c>
      <c r="O18" s="3" t="s">
        <v>378</v>
      </c>
      <c r="P18" s="3" t="s">
        <v>379</v>
      </c>
      <c r="Q18" s="3" t="s">
        <v>367</v>
      </c>
      <c r="R18" s="3" t="s">
        <v>378</v>
      </c>
      <c r="S18" s="4" t="s">
        <v>380</v>
      </c>
    </row>
    <row r="19" spans="1:19" ht="30.65" customHeight="1" x14ac:dyDescent="0.35">
      <c r="A19" s="55" t="str">
        <f>'S2 Maquette'!B19</f>
        <v>Accompagner la gestion juridique, fiscale et financière des organisations et des groupes</v>
      </c>
      <c r="B19" s="41" t="str">
        <f>'S2 Maquette'!C19</f>
        <v>UE</v>
      </c>
      <c r="C19" s="40">
        <f>'S2 Maquette'!F19</f>
        <v>0</v>
      </c>
      <c r="D19" s="7"/>
      <c r="E19" s="7" t="s">
        <v>382</v>
      </c>
      <c r="F19" s="7" t="s">
        <v>382</v>
      </c>
      <c r="G19" s="38" t="s">
        <v>383</v>
      </c>
      <c r="H19" s="38" t="s">
        <v>382</v>
      </c>
      <c r="I19" s="38" t="s">
        <v>383</v>
      </c>
      <c r="J19" s="38"/>
      <c r="K19" s="38"/>
      <c r="L19" s="38"/>
      <c r="M19" s="38"/>
      <c r="N19" s="38"/>
      <c r="O19" s="38"/>
      <c r="P19" s="38"/>
      <c r="Q19" s="38"/>
      <c r="R19" s="38"/>
      <c r="S19" s="11"/>
    </row>
    <row r="20" spans="1:19" ht="30.65" customHeight="1" x14ac:dyDescent="0.35">
      <c r="A20" s="55" t="str">
        <f>'S2 Maquette'!B20</f>
        <v>Droit du financement de l'entreprise</v>
      </c>
      <c r="B20" s="41" t="str">
        <f>'S2 Maquette'!C20</f>
        <v>ECUE</v>
      </c>
      <c r="C20" s="40">
        <f>'S2 Maquette'!F20</f>
        <v>0</v>
      </c>
      <c r="D20" s="7">
        <v>1</v>
      </c>
      <c r="E20" s="7" t="s">
        <v>382</v>
      </c>
      <c r="F20" s="7" t="s">
        <v>383</v>
      </c>
      <c r="G20" s="38" t="s">
        <v>383</v>
      </c>
      <c r="H20" s="38" t="s">
        <v>383</v>
      </c>
      <c r="I20" s="38" t="s">
        <v>382</v>
      </c>
      <c r="J20" s="38"/>
      <c r="K20" s="38" t="s">
        <v>9</v>
      </c>
      <c r="L20" s="38"/>
      <c r="M20" s="38">
        <v>2</v>
      </c>
      <c r="N20" s="38"/>
      <c r="O20" s="38"/>
      <c r="P20" s="38" t="s">
        <v>18</v>
      </c>
      <c r="Q20" s="38"/>
      <c r="R20" s="38"/>
      <c r="S20" s="11"/>
    </row>
    <row r="21" spans="1:19" ht="30.65" customHeight="1" x14ac:dyDescent="0.35">
      <c r="A21" s="55" t="str">
        <f>'S2 Maquette'!B21</f>
        <v xml:space="preserve">La transmission d'entreprise </v>
      </c>
      <c r="B21" s="41" t="str">
        <f>'S2 Maquette'!C21</f>
        <v>ECUE</v>
      </c>
      <c r="C21" s="40">
        <f>'S2 Maquette'!F21</f>
        <v>0</v>
      </c>
      <c r="D21" s="7">
        <v>1</v>
      </c>
      <c r="E21" s="7" t="s">
        <v>382</v>
      </c>
      <c r="F21" s="7" t="s">
        <v>383</v>
      </c>
      <c r="G21" s="38" t="s">
        <v>383</v>
      </c>
      <c r="H21" s="38" t="s">
        <v>383</v>
      </c>
      <c r="I21" s="38" t="s">
        <v>382</v>
      </c>
      <c r="J21" s="38"/>
      <c r="K21" s="38" t="s">
        <v>9</v>
      </c>
      <c r="L21" s="38"/>
      <c r="M21" s="38">
        <v>2</v>
      </c>
      <c r="N21" s="38"/>
      <c r="O21" s="38"/>
      <c r="P21" s="38"/>
      <c r="Q21" s="38"/>
      <c r="R21" s="38"/>
      <c r="S21" s="11"/>
    </row>
    <row r="22" spans="1:19" ht="30.65" customHeight="1" x14ac:dyDescent="0.35">
      <c r="A22" s="55" t="str">
        <f>'S2 Maquette'!B22</f>
        <v>Business Plan</v>
      </c>
      <c r="B22" s="41" t="str">
        <f>'S2 Maquette'!C22</f>
        <v>ECUE</v>
      </c>
      <c r="C22" s="40">
        <f>'S2 Maquette'!F22</f>
        <v>0</v>
      </c>
      <c r="D22" s="7">
        <v>1</v>
      </c>
      <c r="E22" s="7" t="s">
        <v>382</v>
      </c>
      <c r="F22" s="7" t="s">
        <v>383</v>
      </c>
      <c r="G22" s="38" t="s">
        <v>383</v>
      </c>
      <c r="H22" s="38" t="s">
        <v>383</v>
      </c>
      <c r="I22" s="38" t="s">
        <v>382</v>
      </c>
      <c r="J22" s="38"/>
      <c r="K22" s="38" t="s">
        <v>9</v>
      </c>
      <c r="L22" s="38"/>
      <c r="M22" s="38">
        <v>2</v>
      </c>
      <c r="N22" s="38"/>
      <c r="O22" s="38"/>
      <c r="P22" s="38"/>
      <c r="Q22" s="38"/>
      <c r="R22" s="38"/>
      <c r="S22" s="11"/>
    </row>
    <row r="23" spans="1:19" ht="30.65" customHeight="1" x14ac:dyDescent="0.35">
      <c r="A23" s="55" t="str">
        <f>'S2 Maquette'!B23</f>
        <v>Mettre en œuvre des règles, normes
 et démarches en restructurations, en expertise comptable et en audit</v>
      </c>
      <c r="B23" s="41" t="str">
        <f>'S2 Maquette'!C23</f>
        <v>UE</v>
      </c>
      <c r="C23" s="40">
        <f>'S2 Maquette'!F23</f>
        <v>0</v>
      </c>
      <c r="D23" s="7"/>
      <c r="E23" s="7" t="s">
        <v>382</v>
      </c>
      <c r="F23" s="7" t="s">
        <v>382</v>
      </c>
      <c r="G23" s="38" t="s">
        <v>383</v>
      </c>
      <c r="H23" s="38" t="s">
        <v>382</v>
      </c>
      <c r="I23" s="38" t="s">
        <v>383</v>
      </c>
      <c r="J23" s="38"/>
      <c r="K23" s="38"/>
      <c r="L23" s="38"/>
      <c r="M23" s="38"/>
      <c r="N23" s="38"/>
      <c r="O23" s="38"/>
      <c r="P23" s="38"/>
      <c r="Q23" s="38"/>
      <c r="R23" s="38"/>
      <c r="S23" s="11"/>
    </row>
    <row r="24" spans="1:19" ht="30.65" customHeight="1" x14ac:dyDescent="0.35">
      <c r="A24" s="55" t="str">
        <f>'S2 Maquette'!B24</f>
        <v>Introduction aux opérations de restructuration</v>
      </c>
      <c r="B24" s="41" t="str">
        <f>'S2 Maquette'!C24</f>
        <v>ECUE</v>
      </c>
      <c r="C24" s="40">
        <f>'S2 Maquette'!F24</f>
        <v>0</v>
      </c>
      <c r="D24" s="7">
        <v>2</v>
      </c>
      <c r="E24" s="7" t="s">
        <v>382</v>
      </c>
      <c r="F24" s="7" t="s">
        <v>383</v>
      </c>
      <c r="G24" s="38" t="s">
        <v>383</v>
      </c>
      <c r="H24" s="38" t="s">
        <v>383</v>
      </c>
      <c r="I24" s="38" t="s">
        <v>382</v>
      </c>
      <c r="J24" s="38"/>
      <c r="K24" s="38" t="s">
        <v>9</v>
      </c>
      <c r="L24" s="38"/>
      <c r="M24" s="38">
        <v>2</v>
      </c>
      <c r="N24" s="38"/>
      <c r="O24" s="38"/>
      <c r="P24" s="38"/>
      <c r="Q24" s="38"/>
      <c r="R24" s="38"/>
      <c r="S24" s="11"/>
    </row>
    <row r="25" spans="1:19" ht="30.65" customHeight="1" x14ac:dyDescent="0.35">
      <c r="A25" s="55" t="str">
        <f>'S2 Maquette'!B25</f>
        <v>Cadre général de l'audit</v>
      </c>
      <c r="B25" s="41" t="str">
        <f>'S2 Maquette'!C25</f>
        <v>ECUE</v>
      </c>
      <c r="C25" s="40">
        <f>'S2 Maquette'!F25</f>
        <v>0</v>
      </c>
      <c r="D25" s="7">
        <v>2</v>
      </c>
      <c r="E25" s="7" t="s">
        <v>382</v>
      </c>
      <c r="F25" s="7" t="s">
        <v>383</v>
      </c>
      <c r="G25" s="38" t="s">
        <v>383</v>
      </c>
      <c r="H25" s="38" t="s">
        <v>383</v>
      </c>
      <c r="I25" s="38" t="s">
        <v>382</v>
      </c>
      <c r="J25" s="38"/>
      <c r="K25" s="38" t="s">
        <v>9</v>
      </c>
      <c r="L25" s="38"/>
      <c r="M25" s="38">
        <v>2</v>
      </c>
      <c r="N25" s="38"/>
      <c r="O25" s="38"/>
      <c r="P25" s="38"/>
      <c r="Q25" s="38"/>
      <c r="R25" s="38"/>
      <c r="S25" s="11"/>
    </row>
    <row r="26" spans="1:19" ht="30.65" customHeight="1" x14ac:dyDescent="0.35">
      <c r="A26" s="55" t="str">
        <f>'S2 Maquette'!B26</f>
        <v>Ethique et déontologie</v>
      </c>
      <c r="B26" s="41" t="str">
        <f>'S2 Maquette'!C26</f>
        <v>ECUE</v>
      </c>
      <c r="C26" s="40">
        <f>'S2 Maquette'!F26</f>
        <v>0</v>
      </c>
      <c r="D26" s="7">
        <v>1</v>
      </c>
      <c r="E26" s="7" t="s">
        <v>382</v>
      </c>
      <c r="F26" s="7" t="s">
        <v>383</v>
      </c>
      <c r="G26" s="38" t="s">
        <v>383</v>
      </c>
      <c r="H26" s="38" t="s">
        <v>383</v>
      </c>
      <c r="I26" s="38" t="s">
        <v>382</v>
      </c>
      <c r="J26" s="38"/>
      <c r="K26" s="38" t="s">
        <v>9</v>
      </c>
      <c r="L26" s="38"/>
      <c r="M26" s="38">
        <v>2</v>
      </c>
      <c r="N26" s="38"/>
      <c r="O26" s="38"/>
      <c r="P26" s="38"/>
      <c r="Q26" s="38"/>
      <c r="R26" s="38"/>
      <c r="S26" s="11"/>
    </row>
    <row r="27" spans="1:19" ht="30.65" customHeight="1" x14ac:dyDescent="0.35">
      <c r="A27" s="55" t="str">
        <f>'S2 Maquette'!B27</f>
        <v>Concevoir, accompagner et/ou piloter 
des solutions de gestion en matière de systèmes d’informations</v>
      </c>
      <c r="B27" s="41" t="str">
        <f>'S2 Maquette'!C27</f>
        <v>UE</v>
      </c>
      <c r="C27" s="40">
        <f>'S2 Maquette'!F27</f>
        <v>0</v>
      </c>
      <c r="D27" s="7"/>
      <c r="E27" s="7" t="s">
        <v>382</v>
      </c>
      <c r="F27" s="7" t="s">
        <v>382</v>
      </c>
      <c r="G27" s="38" t="s">
        <v>383</v>
      </c>
      <c r="H27" s="38" t="s">
        <v>382</v>
      </c>
      <c r="I27" s="38" t="s">
        <v>383</v>
      </c>
      <c r="J27" s="38"/>
      <c r="K27" s="38"/>
      <c r="L27" s="38"/>
      <c r="M27" s="38"/>
      <c r="N27" s="38"/>
      <c r="O27" s="38"/>
      <c r="P27" s="38"/>
      <c r="Q27" s="38"/>
      <c r="R27" s="38"/>
      <c r="S27" s="11"/>
    </row>
    <row r="28" spans="1:19" ht="30.65" customHeight="1" x14ac:dyDescent="0.35">
      <c r="A28" s="55" t="str">
        <f>'S2 Maquette'!B28</f>
        <v>Management Information Systems</v>
      </c>
      <c r="B28" s="41" t="str">
        <f>'S2 Maquette'!C28</f>
        <v>ECUE</v>
      </c>
      <c r="C28" s="40">
        <f>'S2 Maquette'!F28</f>
        <v>0</v>
      </c>
      <c r="D28" s="7">
        <v>1</v>
      </c>
      <c r="E28" s="7" t="s">
        <v>382</v>
      </c>
      <c r="F28" s="7" t="s">
        <v>383</v>
      </c>
      <c r="G28" s="38" t="s">
        <v>383</v>
      </c>
      <c r="H28" s="38" t="s">
        <v>383</v>
      </c>
      <c r="I28" s="38" t="s">
        <v>382</v>
      </c>
      <c r="J28" s="38"/>
      <c r="K28" s="38" t="s">
        <v>9</v>
      </c>
      <c r="L28" s="38"/>
      <c r="M28" s="38">
        <v>2</v>
      </c>
      <c r="N28" s="38"/>
      <c r="O28" s="38"/>
      <c r="P28" s="38"/>
      <c r="Q28" s="38"/>
      <c r="R28" s="38"/>
      <c r="S28" s="11"/>
    </row>
    <row r="29" spans="1:19" ht="30.65" customHeight="1" x14ac:dyDescent="0.35">
      <c r="A29" s="55" t="str">
        <f>'S2 Maquette'!B29</f>
        <v>Cyber Sécurité</v>
      </c>
      <c r="B29" s="41" t="str">
        <f>'S2 Maquette'!C29</f>
        <v>ECUE</v>
      </c>
      <c r="C29" s="40">
        <f>'S2 Maquette'!F29</f>
        <v>0</v>
      </c>
      <c r="D29" s="7">
        <v>1</v>
      </c>
      <c r="E29" s="7" t="s">
        <v>382</v>
      </c>
      <c r="F29" s="7" t="s">
        <v>383</v>
      </c>
      <c r="G29" s="38" t="s">
        <v>383</v>
      </c>
      <c r="H29" s="38" t="s">
        <v>383</v>
      </c>
      <c r="I29" s="38" t="s">
        <v>382</v>
      </c>
      <c r="J29" s="38"/>
      <c r="K29" s="38" t="s">
        <v>9</v>
      </c>
      <c r="L29" s="38"/>
      <c r="M29" s="38">
        <v>2</v>
      </c>
      <c r="N29" s="38"/>
      <c r="O29" s="38"/>
      <c r="P29" s="38"/>
      <c r="Q29" s="38"/>
      <c r="R29" s="38"/>
      <c r="S29" s="11"/>
    </row>
    <row r="30" spans="1:19" ht="30.65" customHeight="1" x14ac:dyDescent="0.35">
      <c r="A30" s="55" t="str">
        <f>'S2 Maquette'!B30</f>
        <v>Audit stratégique des systèmes informatiques</v>
      </c>
      <c r="B30" s="41" t="str">
        <f>'S2 Maquette'!C30</f>
        <v>ECUE</v>
      </c>
      <c r="C30" s="40">
        <f>'S2 Maquette'!F30</f>
        <v>0</v>
      </c>
      <c r="D30" s="7">
        <v>1</v>
      </c>
      <c r="E30" s="7" t="s">
        <v>382</v>
      </c>
      <c r="F30" s="7" t="s">
        <v>383</v>
      </c>
      <c r="G30" s="38" t="s">
        <v>383</v>
      </c>
      <c r="H30" s="38" t="s">
        <v>383</v>
      </c>
      <c r="I30" s="38" t="s">
        <v>382</v>
      </c>
      <c r="J30" s="38"/>
      <c r="K30" s="38" t="s">
        <v>9</v>
      </c>
      <c r="L30" s="38"/>
      <c r="M30" s="38">
        <v>2</v>
      </c>
      <c r="N30" s="38"/>
      <c r="O30" s="38"/>
      <c r="P30" s="38"/>
      <c r="Q30" s="38"/>
      <c r="R30" s="38"/>
      <c r="S30" s="11"/>
    </row>
    <row r="31" spans="1:19" ht="30.65" customHeight="1" x14ac:dyDescent="0.35">
      <c r="A31" s="55" t="str">
        <f>'S2 Maquette'!B31</f>
        <v>PPR - Mobiliser et produire des savoirs
 hautement spécialisés (II)</v>
      </c>
      <c r="B31" s="41" t="str">
        <f>'S2 Maquette'!C31</f>
        <v>UE</v>
      </c>
      <c r="C31" s="40">
        <f>'S2 Maquette'!F31</f>
        <v>0</v>
      </c>
      <c r="D31" s="7"/>
      <c r="E31" s="7" t="s">
        <v>382</v>
      </c>
      <c r="F31" s="7" t="s">
        <v>382</v>
      </c>
      <c r="G31" s="38" t="s">
        <v>383</v>
      </c>
      <c r="H31" s="38" t="s">
        <v>382</v>
      </c>
      <c r="I31" s="38" t="s">
        <v>383</v>
      </c>
      <c r="J31" s="38"/>
      <c r="K31" s="38"/>
      <c r="L31" s="38"/>
      <c r="M31" s="38"/>
      <c r="N31" s="38"/>
      <c r="O31" s="38"/>
      <c r="P31" s="38"/>
      <c r="Q31" s="38"/>
      <c r="R31" s="38"/>
      <c r="S31" s="11"/>
    </row>
    <row r="32" spans="1:19" ht="30.65" customHeight="1" x14ac:dyDescent="0.35">
      <c r="A32" s="55" t="str">
        <f>'S2 Maquette'!B32</f>
        <v>Méthodologie du mémoire, cadre théorique, et soutenance</v>
      </c>
      <c r="B32" s="41" t="str">
        <f>'S2 Maquette'!C32</f>
        <v>ECUE</v>
      </c>
      <c r="C32" s="40">
        <f>'S2 Maquette'!F32</f>
        <v>0</v>
      </c>
      <c r="D32" s="7">
        <v>5</v>
      </c>
      <c r="E32" s="7" t="s">
        <v>382</v>
      </c>
      <c r="F32" s="7" t="s">
        <v>383</v>
      </c>
      <c r="G32" s="38" t="s">
        <v>383</v>
      </c>
      <c r="H32" s="38" t="s">
        <v>383</v>
      </c>
      <c r="I32" s="38" t="s">
        <v>382</v>
      </c>
      <c r="J32" s="38"/>
      <c r="K32" s="38" t="s">
        <v>9</v>
      </c>
      <c r="L32" s="38"/>
      <c r="M32" s="38">
        <v>2</v>
      </c>
      <c r="N32" s="38"/>
      <c r="O32" s="38"/>
      <c r="P32" s="38"/>
      <c r="Q32" s="38"/>
      <c r="R32" s="38"/>
      <c r="S32" s="11"/>
    </row>
    <row r="33" spans="1:19" ht="30.65" customHeight="1" x14ac:dyDescent="0.35">
      <c r="A33" s="55" t="str">
        <f>'S2 Maquette'!B33</f>
        <v>Socialisation professionnelle (II)</v>
      </c>
      <c r="B33" s="41" t="str">
        <f>'S2 Maquette'!C33</f>
        <v>ECUE</v>
      </c>
      <c r="C33" s="40">
        <f>'S2 Maquette'!F33</f>
        <v>0</v>
      </c>
      <c r="D33" s="7">
        <v>0</v>
      </c>
      <c r="E33" s="7" t="s">
        <v>383</v>
      </c>
      <c r="F33" s="7" t="s">
        <v>383</v>
      </c>
      <c r="G33" s="38" t="s">
        <v>383</v>
      </c>
      <c r="H33" s="38" t="s">
        <v>383</v>
      </c>
      <c r="I33" s="38" t="s">
        <v>383</v>
      </c>
      <c r="J33" s="38"/>
      <c r="K33" s="38" t="s">
        <v>9</v>
      </c>
      <c r="L33" s="38"/>
      <c r="M33" s="38">
        <v>2</v>
      </c>
      <c r="N33" s="38"/>
      <c r="O33" s="38"/>
      <c r="P33" s="38"/>
      <c r="Q33" s="38"/>
      <c r="R33" s="38"/>
      <c r="S33" s="11"/>
    </row>
    <row r="34" spans="1:19" ht="30.65" customHeight="1" x14ac:dyDescent="0.35">
      <c r="A34" s="55" t="str">
        <f>'S2 Maquette'!B34</f>
        <v>English for finance II [EN] -  parcours Global Exam &amp; préparation TOEIC</v>
      </c>
      <c r="B34" s="41" t="str">
        <f>'S2 Maquette'!C34</f>
        <v>ECUE</v>
      </c>
      <c r="C34" s="40">
        <f>'S2 Maquette'!F34</f>
        <v>0</v>
      </c>
      <c r="D34" s="7">
        <v>1</v>
      </c>
      <c r="E34" s="7" t="s">
        <v>382</v>
      </c>
      <c r="F34" s="7" t="s">
        <v>383</v>
      </c>
      <c r="G34" s="38" t="s">
        <v>383</v>
      </c>
      <c r="H34" s="38" t="s">
        <v>383</v>
      </c>
      <c r="I34" s="38" t="s">
        <v>382</v>
      </c>
      <c r="J34" s="38"/>
      <c r="K34" s="38" t="s">
        <v>9</v>
      </c>
      <c r="L34" s="38"/>
      <c r="M34" s="38">
        <v>2</v>
      </c>
      <c r="N34" s="38"/>
      <c r="O34" s="38"/>
      <c r="P34" s="38"/>
      <c r="Q34" s="38"/>
      <c r="R34" s="38"/>
      <c r="S34" s="11"/>
    </row>
    <row r="35" spans="1:19" ht="30.65" customHeight="1" x14ac:dyDescent="0.35">
      <c r="A35" s="55">
        <f>'S2 Maquette'!B35</f>
        <v>0</v>
      </c>
      <c r="B35" s="41">
        <f>'S2 Maquette'!C35</f>
        <v>0</v>
      </c>
      <c r="C35" s="40">
        <f>'S2 Maquette'!F35</f>
        <v>0</v>
      </c>
      <c r="D35" s="7"/>
      <c r="E35" s="7"/>
      <c r="F35" s="7"/>
      <c r="G35" s="38"/>
      <c r="H35" s="38"/>
      <c r="I35" s="38"/>
      <c r="J35" s="38"/>
      <c r="K35" s="38"/>
      <c r="L35" s="38"/>
      <c r="M35" s="38"/>
      <c r="N35" s="38"/>
      <c r="O35" s="38"/>
      <c r="P35" s="38"/>
      <c r="Q35" s="38"/>
      <c r="R35" s="38"/>
      <c r="S35" s="11"/>
    </row>
    <row r="36" spans="1:19" ht="30.65" customHeight="1" x14ac:dyDescent="0.35">
      <c r="A36" s="55" t="str">
        <f>'S2 Maquette'!B36</f>
        <v>BONUS II (facultatif : max 0,25 points sur moyenne S2)</v>
      </c>
      <c r="B36" s="41">
        <f>'S2 Maquette'!C36</f>
        <v>0</v>
      </c>
      <c r="C36" s="40">
        <f>'S2 Maquette'!F36</f>
        <v>0</v>
      </c>
      <c r="D36" s="7"/>
      <c r="E36" s="7"/>
      <c r="F36" s="7"/>
      <c r="G36" s="38"/>
      <c r="H36" s="38"/>
      <c r="I36" s="38"/>
      <c r="J36" s="38"/>
      <c r="K36" s="38"/>
      <c r="L36" s="38"/>
      <c r="M36" s="38"/>
      <c r="N36" s="38"/>
      <c r="O36" s="38"/>
      <c r="P36" s="38"/>
      <c r="Q36" s="38"/>
      <c r="R36" s="38"/>
      <c r="S36" s="11"/>
    </row>
    <row r="37" spans="1:19" ht="30.65" customHeight="1" x14ac:dyDescent="0.35">
      <c r="A37" s="55" t="str">
        <f>'S2 Maquette'!B37</f>
        <v>Sport</v>
      </c>
      <c r="B37" s="41">
        <f>'S2 Maquette'!C37</f>
        <v>0</v>
      </c>
      <c r="C37" s="40">
        <f>'S2 Maquette'!F37</f>
        <v>0</v>
      </c>
      <c r="D37" s="7"/>
      <c r="E37" s="7"/>
      <c r="F37" s="7"/>
      <c r="G37" s="38"/>
      <c r="H37" s="38"/>
      <c r="I37" s="38"/>
      <c r="J37" s="38"/>
      <c r="K37" s="38"/>
      <c r="L37" s="38"/>
      <c r="M37" s="38"/>
      <c r="N37" s="38"/>
      <c r="O37" s="38"/>
      <c r="P37" s="38"/>
      <c r="Q37" s="38"/>
      <c r="R37" s="38"/>
      <c r="S37" s="11"/>
    </row>
    <row r="38" spans="1:19" ht="30.65" customHeight="1" x14ac:dyDescent="0.35">
      <c r="A38" s="55" t="str">
        <f>'S2 Maquette'!B38</f>
        <v>Engagement étudiant</v>
      </c>
      <c r="B38" s="41">
        <f>'S2 Maquette'!C38</f>
        <v>0</v>
      </c>
      <c r="C38" s="40">
        <f>'S2 Maquette'!F38</f>
        <v>0</v>
      </c>
      <c r="D38" s="7"/>
      <c r="E38" s="7"/>
      <c r="F38" s="7"/>
      <c r="G38" s="38"/>
      <c r="H38" s="38"/>
      <c r="I38" s="38"/>
      <c r="J38" s="39"/>
      <c r="K38" s="39"/>
      <c r="L38" s="39"/>
      <c r="M38" s="39"/>
      <c r="N38" s="39"/>
      <c r="O38" s="39"/>
      <c r="P38" s="39"/>
      <c r="Q38" s="39"/>
      <c r="R38" s="39"/>
      <c r="S38" s="11"/>
    </row>
    <row r="39" spans="1:19" ht="30.65" customHeight="1" x14ac:dyDescent="0.35">
      <c r="A39" s="55" t="str">
        <f>'S2 Maquette'!B39</f>
        <v>Entreprenariat</v>
      </c>
      <c r="B39" s="41">
        <f>'S2 Maquette'!C39</f>
        <v>0</v>
      </c>
      <c r="C39" s="40">
        <f>'S2 Maquette'!F39</f>
        <v>0</v>
      </c>
      <c r="D39" s="7"/>
      <c r="E39" s="7"/>
      <c r="F39" s="7"/>
      <c r="G39" s="38"/>
      <c r="H39" s="38"/>
      <c r="I39" s="38"/>
      <c r="J39" s="39"/>
      <c r="K39" s="39"/>
      <c r="L39" s="39"/>
      <c r="M39" s="39"/>
      <c r="N39" s="39"/>
      <c r="O39" s="39"/>
      <c r="P39" s="39"/>
      <c r="Q39" s="39"/>
      <c r="R39" s="39"/>
      <c r="S39" s="11"/>
    </row>
    <row r="40" spans="1:19" ht="30.65" customHeight="1" x14ac:dyDescent="0.35">
      <c r="A40" s="55" t="str">
        <f>'S2 Maquette'!B40</f>
        <v>Culture</v>
      </c>
      <c r="B40" s="41">
        <f>'S2 Maquette'!C40</f>
        <v>0</v>
      </c>
      <c r="C40" s="40">
        <f>'S2 Maquette'!F40</f>
        <v>0</v>
      </c>
      <c r="D40" s="7"/>
      <c r="E40" s="7"/>
      <c r="F40" s="7"/>
      <c r="G40" s="38"/>
      <c r="H40" s="38"/>
      <c r="I40" s="38"/>
      <c r="J40" s="39"/>
      <c r="K40" s="39"/>
      <c r="L40" s="39"/>
      <c r="M40" s="39"/>
      <c r="N40" s="39"/>
      <c r="O40" s="39"/>
      <c r="P40" s="39"/>
      <c r="Q40" s="39"/>
      <c r="R40" s="39"/>
      <c r="S40" s="11"/>
    </row>
    <row r="41" spans="1:19" ht="30.65" customHeight="1" x14ac:dyDescent="0.35">
      <c r="A41" s="55" t="str">
        <f>'S2 Maquette'!B41</f>
        <v>Langues II</v>
      </c>
      <c r="B41" s="41">
        <f>'S2 Maquette'!C41</f>
        <v>0</v>
      </c>
      <c r="C41" s="40">
        <f>'S2 Maquette'!F41</f>
        <v>0</v>
      </c>
      <c r="D41" s="7"/>
      <c r="E41" s="7"/>
      <c r="F41" s="7"/>
      <c r="G41" s="38"/>
      <c r="H41" s="38"/>
      <c r="I41" s="38"/>
      <c r="J41" s="39"/>
      <c r="K41" s="39"/>
      <c r="L41" s="39"/>
      <c r="M41" s="39"/>
      <c r="N41" s="39"/>
      <c r="O41" s="39"/>
      <c r="P41" s="39"/>
      <c r="Q41" s="39"/>
      <c r="R41" s="39"/>
      <c r="S41" s="11"/>
    </row>
    <row r="42" spans="1:19" ht="30.65" customHeight="1" x14ac:dyDescent="0.35">
      <c r="A42" s="55" t="str">
        <f>'S2 Maquette'!B42</f>
        <v>IAE Engagement vie étudiante II</v>
      </c>
      <c r="B42" s="41">
        <f>'S2 Maquette'!C42</f>
        <v>0</v>
      </c>
      <c r="C42" s="40">
        <f>'S2 Maquette'!F42</f>
        <v>0</v>
      </c>
      <c r="D42" s="7"/>
      <c r="E42" s="7"/>
      <c r="F42" s="7"/>
      <c r="G42" s="38"/>
      <c r="H42" s="38"/>
      <c r="I42" s="38"/>
      <c r="J42" s="39"/>
      <c r="K42" s="39"/>
      <c r="L42" s="39"/>
      <c r="M42" s="39"/>
      <c r="N42" s="39"/>
      <c r="O42" s="39"/>
      <c r="P42" s="39"/>
      <c r="Q42" s="39"/>
      <c r="R42" s="39"/>
      <c r="S42" s="11"/>
    </row>
    <row r="43" spans="1:19" ht="30.65" customHeight="1" x14ac:dyDescent="0.35">
      <c r="A43" s="55" t="str">
        <f>'S2 Maquette'!B43</f>
        <v>IAE Engagement Responsable</v>
      </c>
      <c r="B43" s="41">
        <f>'S2 Maquette'!C43</f>
        <v>0</v>
      </c>
      <c r="C43" s="40">
        <f>'S2 Maquette'!F43</f>
        <v>0</v>
      </c>
      <c r="D43" s="7"/>
      <c r="E43" s="7"/>
      <c r="F43" s="7"/>
      <c r="G43" s="38"/>
      <c r="H43" s="38"/>
      <c r="I43" s="38"/>
      <c r="J43" s="39"/>
      <c r="K43" s="39"/>
      <c r="L43" s="39"/>
      <c r="M43" s="39"/>
      <c r="N43" s="39"/>
      <c r="O43" s="39"/>
      <c r="P43" s="39"/>
      <c r="Q43" s="39"/>
      <c r="R43" s="39"/>
      <c r="S43" s="11"/>
    </row>
    <row r="44" spans="1:19" ht="30.65" customHeight="1" x14ac:dyDescent="0.35">
      <c r="A44" s="55">
        <f>'S2 Maquette'!B44</f>
        <v>0</v>
      </c>
      <c r="B44" s="41">
        <f>'S2 Maquette'!C44</f>
        <v>0</v>
      </c>
      <c r="C44" s="40">
        <f>'S2 Maquette'!F44</f>
        <v>0</v>
      </c>
      <c r="D44" s="7"/>
      <c r="E44" s="7"/>
      <c r="F44" s="7"/>
      <c r="G44" s="38"/>
      <c r="H44" s="38"/>
      <c r="I44" s="38"/>
      <c r="J44" s="39"/>
      <c r="K44" s="39"/>
      <c r="L44" s="39"/>
      <c r="M44" s="39"/>
      <c r="N44" s="39"/>
      <c r="O44" s="39"/>
      <c r="P44" s="39"/>
      <c r="Q44" s="39"/>
      <c r="R44" s="39"/>
      <c r="S44" s="11"/>
    </row>
    <row r="45" spans="1:19" ht="30.65" customHeight="1" x14ac:dyDescent="0.35">
      <c r="A45" s="55">
        <f>'S2 Maquette'!B45</f>
        <v>0</v>
      </c>
      <c r="B45" s="41">
        <f>'S2 Maquette'!C45</f>
        <v>0</v>
      </c>
      <c r="C45" s="40">
        <f>'S2 Maquette'!F45</f>
        <v>0</v>
      </c>
      <c r="D45" s="7"/>
      <c r="E45" s="7"/>
      <c r="F45" s="7"/>
      <c r="G45" s="38"/>
      <c r="H45" s="38"/>
      <c r="I45" s="38"/>
      <c r="J45" s="39"/>
      <c r="K45" s="39"/>
      <c r="L45" s="39"/>
      <c r="M45" s="39"/>
      <c r="N45" s="39"/>
      <c r="O45" s="39"/>
      <c r="P45" s="39"/>
      <c r="Q45" s="39"/>
      <c r="R45" s="39"/>
      <c r="S45" s="11"/>
    </row>
    <row r="46" spans="1:19" ht="30.65" customHeight="1" x14ac:dyDescent="0.35">
      <c r="A46" s="55">
        <f>'S2 Maquette'!B46</f>
        <v>0</v>
      </c>
      <c r="B46" s="41">
        <f>'S2 Maquette'!C46</f>
        <v>0</v>
      </c>
      <c r="C46" s="40">
        <f>'S2 Maquette'!F46</f>
        <v>0</v>
      </c>
      <c r="D46" s="7"/>
      <c r="E46" s="7"/>
      <c r="F46" s="7"/>
      <c r="G46" s="38"/>
      <c r="H46" s="38"/>
      <c r="I46" s="38"/>
      <c r="J46" s="39"/>
      <c r="K46" s="39"/>
      <c r="L46" s="39"/>
      <c r="M46" s="39"/>
      <c r="N46" s="39"/>
      <c r="O46" s="39"/>
      <c r="P46" s="39"/>
      <c r="Q46" s="39"/>
      <c r="R46" s="39"/>
      <c r="S46" s="11"/>
    </row>
  </sheetData>
  <sheetProtection algorithmName="SHA-512" hashValue="p+dImlb7JhKxySnUylSAHARs/SKDPZuEzF3DyRTEhY4+OjQQG7OoaFV4RjBFBq85N6MRMptdat7jJ23GPFF/dw==" saltValue="t+T+/jS1jvZggsOeYnwX7w=="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47:A744">
    <cfRule type="expression" dxfId="158" priority="7">
      <formula>$C1="Parcours Pédagogique"</formula>
    </cfRule>
    <cfRule type="expression" dxfId="157" priority="8">
      <formula>$C1="BLOC"</formula>
    </cfRule>
    <cfRule type="expression" dxfId="156" priority="9">
      <formula>$C1="OPTION"</formula>
    </cfRule>
  </conditionalFormatting>
  <conditionalFormatting sqref="A18:S46">
    <cfRule type="expression" dxfId="155" priority="16">
      <formula>$C18="Modification MCC"</formula>
    </cfRule>
    <cfRule type="expression" dxfId="154" priority="17">
      <formula>$C18="Modification"</formula>
    </cfRule>
    <cfRule type="expression" dxfId="153" priority="18">
      <formula>$C18="Création"</formula>
    </cfRule>
    <cfRule type="expression" dxfId="152" priority="19">
      <formula>$C18="Fermeture"</formula>
    </cfRule>
  </conditionalFormatting>
  <conditionalFormatting sqref="B1:S9 B10:E10 J10:S11 B11:D11 B12:M12 P12 B13:H13 K13:L13 B14:G14 K14:N14 P14:S17 B15:H15 K15:M16 B16:G16 B17:M17 B47:S744">
    <cfRule type="expression" dxfId="151" priority="13">
      <formula>$D1="Modification"</formula>
    </cfRule>
    <cfRule type="expression" dxfId="150" priority="14">
      <formula>$D1="Création"</formula>
    </cfRule>
    <cfRule type="expression" dxfId="149" priority="15">
      <formula>$D1="Fermeture"</formula>
    </cfRule>
  </conditionalFormatting>
  <conditionalFormatting sqref="B1:S9 J10:S11 B12:M12 K14:N14 K15:M16 B17:M17 P14:S17 B10:E10 B11:D11 P12 B13:H13 K13:L13 B14:G14 B15:H15 B16:G16 B47:S744">
    <cfRule type="expression" dxfId="148" priority="12">
      <formula>$D1="Modification MCC"</formula>
    </cfRule>
  </conditionalFormatting>
  <conditionalFormatting sqref="J1:J744">
    <cfRule type="expression" dxfId="147" priority="4">
      <formula>$I1="NON"</formula>
    </cfRule>
  </conditionalFormatting>
  <conditionalFormatting sqref="L18:L46">
    <cfRule type="expression" dxfId="146" priority="10">
      <formula>$K18="CT (Contrôle terminal)"</formula>
    </cfRule>
    <cfRule type="expression" dxfId="145" priority="11">
      <formula>$K18="CCI (CC Intégral)"</formula>
    </cfRule>
  </conditionalFormatting>
  <conditionalFormatting sqref="M1:M744">
    <cfRule type="expression" dxfId="144" priority="6">
      <formula>$K1="CT (Contrôle terminal)"</formula>
    </cfRule>
  </conditionalFormatting>
  <conditionalFormatting sqref="N1:O744">
    <cfRule type="expression" dxfId="143" priority="3">
      <formula>$K1="CCI (CC Intégral)"</formula>
    </cfRule>
  </conditionalFormatting>
  <conditionalFormatting sqref="P19:S46">
    <cfRule type="expression" dxfId="142" priority="5">
      <formula>$H$15="Session Unique"</formula>
    </cfRule>
  </conditionalFormatting>
  <conditionalFormatting sqref="Q1:R744">
    <cfRule type="expression" dxfId="141" priority="1">
      <formula>$P1="Autres"</formula>
    </cfRule>
  </conditionalFormatting>
  <conditionalFormatting sqref="S1:S744">
    <cfRule type="expression" dxfId="140" priority="2">
      <formula>$P1="CT (Contrôle terminal)"</formula>
    </cfRule>
  </conditionalFormatting>
  <dataValidations count="6">
    <dataValidation type="list" allowBlank="1" showInputMessage="1" showErrorMessage="1" sqref="Q19:Q46 N19:N46" xr:uid="{7402A8AD-33BC-437E-AA5B-601BD34F396A}">
      <formula1>List_Controle</formula1>
    </dataValidation>
    <dataValidation type="list" allowBlank="1" showInputMessage="1" showErrorMessage="1" sqref="K19:K46" xr:uid="{3EFC068E-853F-4D2B-8185-C32C4ABBE778}">
      <formula1>List_Controle2</formula1>
    </dataValidation>
    <dataValidation type="list" allowBlank="1" showInputMessage="1" showErrorMessage="1" sqref="C19:C46" xr:uid="{DB288351-34D9-4828-84D3-068D55ACB226}">
      <formula1>"Modification MCC"</formula1>
    </dataValidation>
    <dataValidation type="list" allowBlank="1" showInputMessage="1" showErrorMessage="1" sqref="D1:D6" xr:uid="{65F83992-3530-46A9-9966-E1C9D9BBDB81}">
      <formula1>"Obligatoire, Facultatif, Complémentaire"</formula1>
    </dataValidation>
    <dataValidation type="list" allowBlank="1" showInputMessage="1" showErrorMessage="1" sqref="P19:P46" xr:uid="{DC1F5E16-051D-4912-9B19-EF3F7D967DB8}">
      <formula1>"CT (Contrôle terminal), Autres"</formula1>
    </dataValidation>
    <dataValidation type="list" allowBlank="1" showInputMessage="1" showErrorMessage="1" sqref="E19:I46" xr:uid="{C09A54C0-3ACC-4A4F-8460-EBFE1937E8B7}">
      <formula1>"OUI, NON"</formula1>
    </dataValidation>
  </dataValidations>
  <pageMargins left="0.7" right="0.7" top="0.75" bottom="0.75" header="0.3" footer="0.3"/>
  <pageSetup paperSize="9" scale="1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47"/>
  <sheetViews>
    <sheetView zoomScale="60" zoomScaleNormal="60" workbookViewId="0">
      <selection activeCell="J13" sqref="J13:K16"/>
    </sheetView>
  </sheetViews>
  <sheetFormatPr baseColWidth="10" defaultColWidth="11.453125" defaultRowHeight="14.5" x14ac:dyDescent="0.35"/>
  <cols>
    <col min="1" max="1" width="18.54296875" style="15" customWidth="1"/>
    <col min="2" max="2" width="53.54296875" style="15" customWidth="1"/>
    <col min="3" max="3" width="18" style="15" customWidth="1"/>
    <col min="4" max="4" width="15.7265625" style="15" customWidth="1"/>
    <col min="5" max="5" width="27.26953125" style="15" customWidth="1"/>
    <col min="6" max="6" width="24.7265625" style="15" customWidth="1"/>
    <col min="7" max="7" width="29.1796875" style="15" customWidth="1"/>
    <col min="8" max="8" width="30.26953125" style="15" customWidth="1"/>
    <col min="9" max="9" width="17" style="15" customWidth="1"/>
    <col min="10" max="10" width="14.26953125" style="15" customWidth="1"/>
    <col min="11" max="11" width="14.7265625" style="15" customWidth="1"/>
    <col min="12" max="13" width="21.7265625" style="15" customWidth="1"/>
    <col min="14" max="14" width="47.7265625" style="15" customWidth="1"/>
    <col min="15" max="15" width="54.1796875" style="15" customWidth="1"/>
  </cols>
  <sheetData>
    <row r="1" spans="1:11" x14ac:dyDescent="0.35">
      <c r="A1" s="146"/>
      <c r="B1" s="146"/>
      <c r="C1" s="146"/>
      <c r="D1" s="146"/>
      <c r="E1" s="146"/>
      <c r="F1" s="146"/>
      <c r="G1" s="146"/>
      <c r="H1" s="146"/>
      <c r="I1" s="146"/>
      <c r="J1" s="146"/>
    </row>
    <row r="2" spans="1:11" x14ac:dyDescent="0.35">
      <c r="A2" s="146"/>
      <c r="B2" s="146"/>
      <c r="C2" s="146"/>
      <c r="D2" s="146"/>
      <c r="E2" s="146"/>
      <c r="F2" s="146"/>
      <c r="G2" s="146"/>
      <c r="H2" s="146"/>
      <c r="I2" s="146"/>
      <c r="J2" s="146"/>
    </row>
    <row r="3" spans="1:11" x14ac:dyDescent="0.35">
      <c r="A3" s="146"/>
      <c r="B3" s="146"/>
      <c r="C3" s="146"/>
      <c r="D3" s="146"/>
      <c r="E3" s="146"/>
      <c r="F3" s="146"/>
      <c r="G3" s="146"/>
      <c r="H3" s="146"/>
      <c r="I3" s="146"/>
      <c r="J3" s="146"/>
    </row>
    <row r="4" spans="1:11" x14ac:dyDescent="0.35">
      <c r="A4" s="146"/>
      <c r="B4" s="146"/>
      <c r="C4" s="146"/>
      <c r="D4" s="146"/>
      <c r="E4" s="146"/>
      <c r="F4" s="146"/>
      <c r="G4" s="146"/>
      <c r="H4" s="146"/>
      <c r="I4" s="146"/>
      <c r="J4" s="146"/>
    </row>
    <row r="5" spans="1:11" x14ac:dyDescent="0.35">
      <c r="A5" s="146"/>
      <c r="B5" s="146"/>
      <c r="C5" s="146"/>
      <c r="D5" s="146"/>
      <c r="E5" s="146"/>
      <c r="F5" s="146"/>
      <c r="G5" s="146"/>
      <c r="H5" s="146"/>
      <c r="I5" s="146"/>
      <c r="J5" s="146"/>
    </row>
    <row r="6" spans="1:11" x14ac:dyDescent="0.35">
      <c r="A6" s="146"/>
      <c r="B6" s="146"/>
      <c r="C6" s="146"/>
      <c r="D6" s="146"/>
      <c r="E6" s="146"/>
      <c r="F6" s="146"/>
      <c r="G6" s="146"/>
      <c r="H6" s="146"/>
      <c r="I6" s="146"/>
      <c r="J6" s="146"/>
    </row>
    <row r="7" spans="1:11" ht="18" customHeight="1" x14ac:dyDescent="0.35">
      <c r="A7" s="131" t="s">
        <v>274</v>
      </c>
      <c r="B7" s="134" t="str">
        <f>'Fiche Générale'!B2</f>
        <v>IAE</v>
      </c>
      <c r="C7" s="131" t="s">
        <v>275</v>
      </c>
      <c r="D7" s="131"/>
      <c r="E7" s="133" t="str">
        <f>'Fiche Générale'!B3</f>
        <v>Comptabilité - contrôle - audit</v>
      </c>
      <c r="F7" s="134"/>
      <c r="G7" s="131" t="s">
        <v>276</v>
      </c>
      <c r="H7" s="145" t="str">
        <f>'Fiche Générale'!B4</f>
        <v>GMCCA24 - 400 / 500</v>
      </c>
      <c r="I7" s="145"/>
      <c r="J7" s="145"/>
    </row>
    <row r="8" spans="1:11" ht="18" customHeight="1" x14ac:dyDescent="0.35">
      <c r="A8" s="131"/>
      <c r="B8" s="136"/>
      <c r="C8" s="131"/>
      <c r="D8" s="131"/>
      <c r="E8" s="135"/>
      <c r="F8" s="136"/>
      <c r="G8" s="131"/>
      <c r="H8" s="145"/>
      <c r="I8" s="145"/>
      <c r="J8" s="145"/>
    </row>
    <row r="9" spans="1:11" ht="18" customHeight="1" x14ac:dyDescent="0.35">
      <c r="A9" s="131"/>
      <c r="B9" s="136"/>
      <c r="C9" s="131"/>
      <c r="D9" s="131"/>
      <c r="E9" s="137"/>
      <c r="F9" s="138"/>
      <c r="G9" s="131"/>
      <c r="H9" s="145"/>
      <c r="I9" s="145"/>
      <c r="J9" s="145"/>
    </row>
    <row r="10" spans="1:11" ht="18" customHeight="1" x14ac:dyDescent="0.35">
      <c r="A10" s="131"/>
      <c r="B10" s="136"/>
      <c r="C10" s="132" t="s">
        <v>277</v>
      </c>
      <c r="D10" s="132"/>
      <c r="E10" s="139" t="str">
        <f>'Fiche Générale'!C12</f>
        <v>Comptabilité - contrôle - audit</v>
      </c>
      <c r="F10" s="140"/>
      <c r="G10" s="140"/>
      <c r="H10" s="140"/>
      <c r="I10" s="140"/>
      <c r="J10" s="141"/>
    </row>
    <row r="11" spans="1:11" ht="18" customHeight="1" x14ac:dyDescent="0.35">
      <c r="A11" s="131"/>
      <c r="B11" s="138"/>
      <c r="C11" s="132"/>
      <c r="D11" s="132"/>
      <c r="E11" s="142"/>
      <c r="F11" s="143"/>
      <c r="G11" s="143"/>
      <c r="H11" s="143"/>
      <c r="I11" s="143"/>
      <c r="J11" s="144"/>
    </row>
    <row r="13" spans="1:11" x14ac:dyDescent="0.35">
      <c r="A13" s="147" t="s">
        <v>278</v>
      </c>
      <c r="B13" s="96" t="s">
        <v>438</v>
      </c>
      <c r="C13" s="147" t="s">
        <v>280</v>
      </c>
      <c r="D13" s="147"/>
      <c r="E13" s="177" t="s">
        <v>439</v>
      </c>
      <c r="F13" s="177"/>
      <c r="G13" s="147" t="s">
        <v>282</v>
      </c>
      <c r="H13" s="93">
        <f>[1]Calcul!G7</f>
        <v>412.5</v>
      </c>
      <c r="I13" s="93"/>
      <c r="J13" s="179"/>
      <c r="K13" s="179"/>
    </row>
    <row r="14" spans="1:11" x14ac:dyDescent="0.35">
      <c r="A14" s="147"/>
      <c r="B14" s="99"/>
      <c r="C14" s="147"/>
      <c r="D14" s="147"/>
      <c r="E14" s="177"/>
      <c r="F14" s="177"/>
      <c r="G14" s="147"/>
      <c r="H14" s="93"/>
      <c r="I14" s="93"/>
      <c r="J14" s="179"/>
      <c r="K14" s="179"/>
    </row>
    <row r="15" spans="1:11" x14ac:dyDescent="0.35">
      <c r="A15" s="147" t="s">
        <v>283</v>
      </c>
      <c r="B15" s="96" t="s">
        <v>238</v>
      </c>
      <c r="C15" s="149" t="s">
        <v>284</v>
      </c>
      <c r="D15" s="150"/>
      <c r="E15" s="148" t="s">
        <v>440</v>
      </c>
      <c r="F15" s="148"/>
      <c r="G15" s="147" t="s">
        <v>286</v>
      </c>
      <c r="H15" s="93">
        <f>[1]Calcul!G20</f>
        <v>412.5</v>
      </c>
      <c r="I15" s="93"/>
      <c r="J15" s="179"/>
      <c r="K15" s="179"/>
    </row>
    <row r="16" spans="1:11" x14ac:dyDescent="0.35">
      <c r="A16" s="147"/>
      <c r="B16" s="99"/>
      <c r="C16" s="151"/>
      <c r="D16" s="152"/>
      <c r="E16" s="148"/>
      <c r="F16" s="148"/>
      <c r="G16" s="147"/>
      <c r="H16" s="93"/>
      <c r="I16" s="93"/>
      <c r="J16" s="179"/>
      <c r="K16" s="179"/>
    </row>
    <row r="17" spans="1:15" x14ac:dyDescent="0.35">
      <c r="I17" s="16"/>
      <c r="J17" s="16"/>
      <c r="K17" s="16"/>
      <c r="L17" s="16"/>
      <c r="M17" s="16"/>
      <c r="N17" s="16"/>
    </row>
    <row r="18" spans="1:15" ht="49.15" customHeight="1" x14ac:dyDescent="0.35">
      <c r="A18" s="3" t="s">
        <v>287</v>
      </c>
      <c r="B18" s="3" t="s">
        <v>288</v>
      </c>
      <c r="C18" s="3" t="s">
        <v>3</v>
      </c>
      <c r="D18" s="3" t="s">
        <v>289</v>
      </c>
      <c r="E18" s="3" t="s">
        <v>6</v>
      </c>
      <c r="F18" s="3" t="s">
        <v>5</v>
      </c>
      <c r="G18" s="3" t="s">
        <v>290</v>
      </c>
      <c r="H18" s="3" t="s">
        <v>155</v>
      </c>
      <c r="I18" s="3" t="s">
        <v>235</v>
      </c>
      <c r="J18" s="3" t="s">
        <v>240</v>
      </c>
      <c r="K18" s="3" t="s">
        <v>241</v>
      </c>
      <c r="L18" s="3" t="s">
        <v>291</v>
      </c>
      <c r="M18" s="3" t="s">
        <v>4</v>
      </c>
      <c r="N18" s="3" t="s">
        <v>292</v>
      </c>
      <c r="O18" s="4" t="s">
        <v>293</v>
      </c>
    </row>
    <row r="19" spans="1:15" s="15" customFormat="1" ht="43.15" customHeight="1" x14ac:dyDescent="0.35">
      <c r="A19" s="22">
        <v>10</v>
      </c>
      <c r="B19" s="66" t="s">
        <v>441</v>
      </c>
      <c r="C19" s="7" t="s">
        <v>12</v>
      </c>
      <c r="D19" s="7">
        <v>6</v>
      </c>
      <c r="E19" s="5" t="s">
        <v>15</v>
      </c>
      <c r="F19" s="5"/>
      <c r="G19" s="71" t="s">
        <v>442</v>
      </c>
      <c r="H19" s="7"/>
      <c r="I19" s="57"/>
      <c r="J19" s="7"/>
      <c r="K19" s="7"/>
      <c r="L19" s="7"/>
      <c r="M19" s="7"/>
      <c r="N19" s="5"/>
      <c r="O19" s="5"/>
    </row>
    <row r="20" spans="1:15" s="15" customFormat="1" ht="43.15" customHeight="1" x14ac:dyDescent="0.35">
      <c r="A20" s="22" t="s">
        <v>443</v>
      </c>
      <c r="B20" s="58" t="s">
        <v>444</v>
      </c>
      <c r="C20" s="7" t="s">
        <v>21</v>
      </c>
      <c r="D20" s="7"/>
      <c r="E20" s="5" t="s">
        <v>15</v>
      </c>
      <c r="F20" s="5"/>
      <c r="G20" s="76" t="s">
        <v>445</v>
      </c>
      <c r="H20" s="7" t="s">
        <v>157</v>
      </c>
      <c r="I20" s="57">
        <v>15</v>
      </c>
      <c r="J20" s="7"/>
      <c r="K20" s="7"/>
      <c r="L20" s="7"/>
      <c r="M20" s="7"/>
      <c r="N20" s="5"/>
      <c r="O20" s="5"/>
    </row>
    <row r="21" spans="1:15" s="15" customFormat="1" ht="43.15" customHeight="1" x14ac:dyDescent="0.35">
      <c r="A21" s="22" t="s">
        <v>446</v>
      </c>
      <c r="B21" s="58" t="s">
        <v>447</v>
      </c>
      <c r="C21" s="7" t="s">
        <v>21</v>
      </c>
      <c r="D21" s="7"/>
      <c r="E21" s="5" t="s">
        <v>15</v>
      </c>
      <c r="F21" s="5"/>
      <c r="G21" s="76" t="s">
        <v>448</v>
      </c>
      <c r="H21" s="7" t="s">
        <v>157</v>
      </c>
      <c r="I21" s="57">
        <v>20</v>
      </c>
      <c r="J21" s="7"/>
      <c r="K21" s="7"/>
      <c r="L21" s="7"/>
      <c r="M21" s="7"/>
      <c r="N21" s="5"/>
      <c r="O21" s="5"/>
    </row>
    <row r="22" spans="1:15" s="15" customFormat="1" ht="43.15" customHeight="1" x14ac:dyDescent="0.35">
      <c r="A22" s="22">
        <v>11</v>
      </c>
      <c r="B22" s="66" t="s">
        <v>449</v>
      </c>
      <c r="C22" s="7" t="s">
        <v>12</v>
      </c>
      <c r="D22" s="7">
        <v>6</v>
      </c>
      <c r="E22" s="5" t="s">
        <v>15</v>
      </c>
      <c r="F22" s="5"/>
      <c r="G22" s="71" t="s">
        <v>450</v>
      </c>
      <c r="H22" s="7"/>
      <c r="I22" s="57"/>
      <c r="J22" s="7"/>
      <c r="K22" s="7"/>
      <c r="L22" s="7"/>
      <c r="M22" s="7"/>
      <c r="N22" s="5"/>
      <c r="O22" s="5"/>
    </row>
    <row r="23" spans="1:15" s="15" customFormat="1" ht="43.15" customHeight="1" x14ac:dyDescent="0.35">
      <c r="A23" s="21" t="s">
        <v>451</v>
      </c>
      <c r="B23" s="68" t="s">
        <v>452</v>
      </c>
      <c r="C23" s="10" t="s">
        <v>21</v>
      </c>
      <c r="D23" s="10"/>
      <c r="E23" s="5" t="s">
        <v>15</v>
      </c>
      <c r="F23" s="5"/>
      <c r="G23" s="76" t="s">
        <v>453</v>
      </c>
      <c r="H23" s="7" t="s">
        <v>167</v>
      </c>
      <c r="I23" s="70">
        <v>20</v>
      </c>
      <c r="J23" s="10"/>
      <c r="K23" s="10"/>
      <c r="L23" s="10"/>
      <c r="M23" s="10"/>
      <c r="N23" s="6"/>
      <c r="O23" s="6"/>
    </row>
    <row r="24" spans="1:15" ht="43.15" customHeight="1" x14ac:dyDescent="0.35">
      <c r="A24" s="22" t="s">
        <v>454</v>
      </c>
      <c r="B24" s="56" t="s">
        <v>455</v>
      </c>
      <c r="C24" s="7" t="s">
        <v>21</v>
      </c>
      <c r="D24" s="7"/>
      <c r="E24" s="5" t="s">
        <v>15</v>
      </c>
      <c r="F24" s="5"/>
      <c r="G24" s="76" t="s">
        <v>456</v>
      </c>
      <c r="H24" s="7" t="s">
        <v>167</v>
      </c>
      <c r="I24" s="57">
        <v>30</v>
      </c>
      <c r="J24" s="7"/>
      <c r="K24" s="7"/>
      <c r="L24" s="7"/>
      <c r="M24" s="7"/>
      <c r="N24" s="5"/>
      <c r="O24" s="5"/>
    </row>
    <row r="25" spans="1:15" ht="43.15" customHeight="1" x14ac:dyDescent="0.35">
      <c r="A25" s="22">
        <v>12</v>
      </c>
      <c r="B25" s="66" t="s">
        <v>457</v>
      </c>
      <c r="C25" s="7" t="s">
        <v>12</v>
      </c>
      <c r="D25" s="7">
        <v>6</v>
      </c>
      <c r="E25" s="5" t="s">
        <v>15</v>
      </c>
      <c r="F25" s="5"/>
      <c r="G25" s="71" t="s">
        <v>458</v>
      </c>
      <c r="H25" s="7"/>
      <c r="I25" s="57"/>
      <c r="J25" s="7"/>
      <c r="K25" s="7"/>
      <c r="L25" s="7"/>
      <c r="M25" s="7"/>
      <c r="N25" s="5"/>
      <c r="O25" s="5"/>
    </row>
    <row r="26" spans="1:15" ht="43.15" customHeight="1" x14ac:dyDescent="0.35">
      <c r="A26" s="22" t="s">
        <v>459</v>
      </c>
      <c r="B26" s="56" t="s">
        <v>460</v>
      </c>
      <c r="C26" s="7" t="s">
        <v>21</v>
      </c>
      <c r="D26" s="7"/>
      <c r="E26" s="5" t="s">
        <v>15</v>
      </c>
      <c r="F26" s="5"/>
      <c r="G26" s="76" t="s">
        <v>461</v>
      </c>
      <c r="H26" s="7" t="s">
        <v>167</v>
      </c>
      <c r="I26" s="57">
        <v>20</v>
      </c>
      <c r="J26" s="7"/>
      <c r="K26" s="7"/>
      <c r="L26" s="7"/>
      <c r="M26" s="7"/>
      <c r="N26" s="5"/>
      <c r="O26" s="5"/>
    </row>
    <row r="27" spans="1:15" ht="43.15" customHeight="1" x14ac:dyDescent="0.35">
      <c r="A27" s="22" t="s">
        <v>462</v>
      </c>
      <c r="B27" s="56" t="s">
        <v>463</v>
      </c>
      <c r="C27" s="7" t="s">
        <v>21</v>
      </c>
      <c r="D27" s="7"/>
      <c r="E27" s="5" t="s">
        <v>15</v>
      </c>
      <c r="F27" s="5"/>
      <c r="G27" s="76" t="s">
        <v>464</v>
      </c>
      <c r="H27" s="7" t="s">
        <v>167</v>
      </c>
      <c r="I27" s="57">
        <v>20</v>
      </c>
      <c r="J27" s="7"/>
      <c r="K27" s="7"/>
      <c r="L27" s="7"/>
      <c r="M27" s="7"/>
      <c r="N27" s="5"/>
      <c r="O27" s="5"/>
    </row>
    <row r="28" spans="1:15" ht="43.15" customHeight="1" x14ac:dyDescent="0.35">
      <c r="A28" s="22" t="s">
        <v>465</v>
      </c>
      <c r="B28" s="56" t="s">
        <v>466</v>
      </c>
      <c r="C28" s="7" t="s">
        <v>21</v>
      </c>
      <c r="D28" s="7"/>
      <c r="E28" s="5" t="s">
        <v>15</v>
      </c>
      <c r="F28" s="5"/>
      <c r="G28" s="76" t="s">
        <v>467</v>
      </c>
      <c r="H28" s="7" t="s">
        <v>167</v>
      </c>
      <c r="I28" s="57">
        <v>20</v>
      </c>
      <c r="J28" s="7"/>
      <c r="K28" s="7"/>
      <c r="L28" s="7"/>
      <c r="M28" s="7"/>
      <c r="N28" s="5"/>
      <c r="O28" s="5"/>
    </row>
    <row r="29" spans="1:15" ht="43.15" customHeight="1" x14ac:dyDescent="0.35">
      <c r="A29" s="22">
        <v>13</v>
      </c>
      <c r="B29" s="66" t="s">
        <v>468</v>
      </c>
      <c r="C29" s="7" t="s">
        <v>12</v>
      </c>
      <c r="D29" s="7">
        <v>6</v>
      </c>
      <c r="E29" s="5" t="s">
        <v>15</v>
      </c>
      <c r="F29" s="5"/>
      <c r="G29" s="71" t="s">
        <v>469</v>
      </c>
      <c r="H29" s="7"/>
      <c r="I29" s="57"/>
      <c r="J29" s="7"/>
      <c r="K29" s="7"/>
      <c r="L29" s="7"/>
      <c r="M29" s="7"/>
      <c r="N29" s="5"/>
      <c r="O29" s="5"/>
    </row>
    <row r="30" spans="1:15" ht="43.15" customHeight="1" x14ac:dyDescent="0.35">
      <c r="A30" s="22" t="s">
        <v>470</v>
      </c>
      <c r="B30" s="56" t="s">
        <v>471</v>
      </c>
      <c r="C30" s="7" t="s">
        <v>21</v>
      </c>
      <c r="D30" s="7"/>
      <c r="E30" s="5" t="s">
        <v>15</v>
      </c>
      <c r="F30" s="5"/>
      <c r="G30" s="76" t="s">
        <v>472</v>
      </c>
      <c r="H30" s="7" t="s">
        <v>167</v>
      </c>
      <c r="I30" s="57">
        <v>25</v>
      </c>
      <c r="J30" s="7"/>
      <c r="K30" s="7"/>
      <c r="L30" s="7"/>
      <c r="M30" s="7"/>
      <c r="N30" s="5"/>
      <c r="O30" s="5"/>
    </row>
    <row r="31" spans="1:15" ht="43.15" customHeight="1" x14ac:dyDescent="0.35">
      <c r="A31" s="22" t="s">
        <v>473</v>
      </c>
      <c r="B31" s="56" t="s">
        <v>474</v>
      </c>
      <c r="C31" s="7" t="s">
        <v>21</v>
      </c>
      <c r="D31" s="7"/>
      <c r="E31" s="5" t="s">
        <v>15</v>
      </c>
      <c r="F31" s="5"/>
      <c r="G31" s="76" t="s">
        <v>475</v>
      </c>
      <c r="H31" s="7" t="s">
        <v>167</v>
      </c>
      <c r="I31" s="57">
        <v>40</v>
      </c>
      <c r="J31" s="7"/>
      <c r="K31" s="7"/>
      <c r="L31" s="7"/>
      <c r="M31" s="7"/>
      <c r="N31" s="5"/>
      <c r="O31" s="5"/>
    </row>
    <row r="32" spans="1:15" ht="43.15" customHeight="1" x14ac:dyDescent="0.35">
      <c r="A32" s="22" t="s">
        <v>476</v>
      </c>
      <c r="B32" s="56" t="s">
        <v>477</v>
      </c>
      <c r="C32" s="7" t="s">
        <v>21</v>
      </c>
      <c r="D32" s="7"/>
      <c r="E32" s="5" t="s">
        <v>15</v>
      </c>
      <c r="F32" s="5"/>
      <c r="G32" s="76" t="s">
        <v>478</v>
      </c>
      <c r="H32" s="7" t="s">
        <v>167</v>
      </c>
      <c r="I32" s="57">
        <v>45</v>
      </c>
      <c r="J32" s="7"/>
      <c r="K32" s="7"/>
      <c r="L32" s="7"/>
      <c r="M32" s="7"/>
      <c r="N32" s="5"/>
      <c r="O32" s="5"/>
    </row>
    <row r="33" spans="1:15" ht="43.15" customHeight="1" x14ac:dyDescent="0.35">
      <c r="A33" s="22">
        <v>14</v>
      </c>
      <c r="B33" s="61" t="s">
        <v>479</v>
      </c>
      <c r="C33" s="7" t="s">
        <v>12</v>
      </c>
      <c r="D33" s="7">
        <v>6</v>
      </c>
      <c r="E33" s="5" t="s">
        <v>15</v>
      </c>
      <c r="F33" s="5"/>
      <c r="G33" s="71" t="s">
        <v>480</v>
      </c>
      <c r="H33" s="7"/>
      <c r="I33" s="57"/>
      <c r="J33" s="7"/>
      <c r="K33" s="7"/>
      <c r="L33" s="7"/>
      <c r="M33" s="7"/>
      <c r="N33" s="5"/>
      <c r="O33" s="5"/>
    </row>
    <row r="34" spans="1:15" ht="43.15" customHeight="1" x14ac:dyDescent="0.35">
      <c r="A34" s="22" t="s">
        <v>481</v>
      </c>
      <c r="B34" s="56" t="s">
        <v>482</v>
      </c>
      <c r="C34" s="7" t="s">
        <v>21</v>
      </c>
      <c r="D34" s="7"/>
      <c r="E34" s="5" t="s">
        <v>15</v>
      </c>
      <c r="F34" s="5"/>
      <c r="G34" s="76" t="s">
        <v>483</v>
      </c>
      <c r="H34" s="7" t="s">
        <v>167</v>
      </c>
      <c r="I34" s="57">
        <v>15</v>
      </c>
      <c r="J34" s="7"/>
      <c r="K34" s="7"/>
      <c r="L34" s="7"/>
      <c r="M34" s="7"/>
      <c r="N34" s="5"/>
      <c r="O34" s="5"/>
    </row>
    <row r="35" spans="1:15" ht="43.15" customHeight="1" x14ac:dyDescent="0.35">
      <c r="A35" s="22" t="s">
        <v>484</v>
      </c>
      <c r="B35" s="56" t="s">
        <v>485</v>
      </c>
      <c r="C35" s="7" t="s">
        <v>21</v>
      </c>
      <c r="D35" s="7"/>
      <c r="E35" s="5" t="s">
        <v>15</v>
      </c>
      <c r="F35" s="5"/>
      <c r="G35" s="76" t="s">
        <v>486</v>
      </c>
      <c r="H35" s="7" t="s">
        <v>167</v>
      </c>
      <c r="I35" s="57">
        <v>5</v>
      </c>
      <c r="J35" s="7"/>
      <c r="K35" s="7"/>
      <c r="L35" s="7"/>
      <c r="M35" s="7"/>
      <c r="N35" s="5"/>
      <c r="O35" s="5"/>
    </row>
    <row r="36" spans="1:15" ht="43.15" customHeight="1" x14ac:dyDescent="0.35">
      <c r="A36" s="22"/>
      <c r="B36" s="24"/>
      <c r="C36" s="7"/>
      <c r="D36" s="7"/>
      <c r="E36" s="5"/>
      <c r="F36" s="5"/>
      <c r="G36" s="5"/>
      <c r="H36" s="7"/>
      <c r="I36" s="57"/>
      <c r="J36" s="7"/>
      <c r="K36" s="7"/>
      <c r="L36" s="7"/>
      <c r="M36" s="7"/>
      <c r="N36" s="5"/>
      <c r="O36" s="5"/>
    </row>
    <row r="37" spans="1:15" ht="43.15" customHeight="1" x14ac:dyDescent="0.35">
      <c r="A37" s="22"/>
      <c r="B37" s="48" t="s">
        <v>487</v>
      </c>
      <c r="C37" s="7"/>
      <c r="D37" s="7"/>
      <c r="E37" s="5" t="s">
        <v>24</v>
      </c>
      <c r="F37" s="5"/>
      <c r="G37" s="5"/>
      <c r="H37" s="7"/>
      <c r="I37" s="57"/>
      <c r="J37" s="7"/>
      <c r="K37" s="7"/>
      <c r="L37" s="7"/>
      <c r="M37" s="7"/>
      <c r="N37" s="5"/>
      <c r="O37" s="5"/>
    </row>
    <row r="38" spans="1:15" ht="43.15" customHeight="1" x14ac:dyDescent="0.35">
      <c r="A38" s="84" t="s">
        <v>545</v>
      </c>
      <c r="B38" s="49" t="s">
        <v>346</v>
      </c>
      <c r="C38" s="7"/>
      <c r="D38" s="7"/>
      <c r="E38" s="5" t="s">
        <v>24</v>
      </c>
      <c r="F38" s="5"/>
      <c r="G38" s="77" t="s">
        <v>488</v>
      </c>
      <c r="H38" s="7"/>
      <c r="I38" s="57"/>
      <c r="J38" s="7"/>
      <c r="K38" s="7"/>
      <c r="L38" s="7"/>
      <c r="M38" s="7"/>
      <c r="N38" s="5"/>
      <c r="O38" s="5"/>
    </row>
    <row r="39" spans="1:15" ht="43.15" customHeight="1" x14ac:dyDescent="0.35">
      <c r="A39" s="22"/>
      <c r="B39" s="49" t="s">
        <v>348</v>
      </c>
      <c r="C39" s="7"/>
      <c r="D39" s="7"/>
      <c r="E39" s="5" t="s">
        <v>24</v>
      </c>
      <c r="F39" s="5"/>
      <c r="G39" s="77" t="s">
        <v>489</v>
      </c>
      <c r="H39" s="7"/>
      <c r="I39" s="57"/>
      <c r="J39" s="7"/>
      <c r="K39" s="7"/>
      <c r="L39" s="7"/>
      <c r="M39" s="7"/>
      <c r="N39" s="5"/>
      <c r="O39" s="5"/>
    </row>
    <row r="40" spans="1:15" ht="43.15" customHeight="1" x14ac:dyDescent="0.45">
      <c r="A40" s="23"/>
      <c r="B40" s="50" t="s">
        <v>350</v>
      </c>
      <c r="C40" s="51"/>
      <c r="D40" s="51"/>
      <c r="E40" s="51" t="s">
        <v>24</v>
      </c>
      <c r="F40" s="51"/>
      <c r="G40" s="82" t="s">
        <v>490</v>
      </c>
      <c r="H40" s="7"/>
      <c r="I40" s="7"/>
      <c r="J40" s="7"/>
      <c r="K40" s="7"/>
      <c r="L40" s="7"/>
      <c r="M40" s="7"/>
      <c r="N40" s="5"/>
      <c r="O40" s="5"/>
    </row>
    <row r="41" spans="1:15" ht="43.15" customHeight="1" x14ac:dyDescent="0.45">
      <c r="A41" s="23"/>
      <c r="B41" s="50" t="s">
        <v>352</v>
      </c>
      <c r="C41" s="51"/>
      <c r="D41" s="51"/>
      <c r="E41" s="51" t="s">
        <v>24</v>
      </c>
      <c r="F41" s="51"/>
      <c r="G41" s="82" t="s">
        <v>491</v>
      </c>
      <c r="H41" s="7"/>
      <c r="I41" s="7"/>
      <c r="J41" s="7"/>
      <c r="K41" s="7"/>
      <c r="L41" s="7"/>
      <c r="M41" s="7"/>
      <c r="N41" s="5"/>
      <c r="O41" s="5"/>
    </row>
    <row r="42" spans="1:15" ht="43.15" customHeight="1" x14ac:dyDescent="0.45">
      <c r="A42" s="85" t="s">
        <v>546</v>
      </c>
      <c r="B42" s="60" t="s">
        <v>492</v>
      </c>
      <c r="C42" s="5"/>
      <c r="D42" s="5"/>
      <c r="E42" s="5" t="s">
        <v>24</v>
      </c>
      <c r="F42" s="5"/>
      <c r="G42" s="83" t="s">
        <v>547</v>
      </c>
      <c r="H42" s="7"/>
      <c r="I42" s="7"/>
      <c r="J42" s="7"/>
      <c r="K42" s="7"/>
      <c r="L42" s="7"/>
      <c r="M42" s="7"/>
      <c r="N42" s="5"/>
      <c r="O42" s="5"/>
    </row>
    <row r="43" spans="1:15" ht="43.15" customHeight="1" x14ac:dyDescent="0.45">
      <c r="A43" s="23"/>
      <c r="B43" s="49" t="s">
        <v>493</v>
      </c>
      <c r="C43" s="5"/>
      <c r="D43" s="5"/>
      <c r="E43" s="5" t="s">
        <v>24</v>
      </c>
      <c r="F43" s="5"/>
      <c r="G43" s="77" t="s">
        <v>548</v>
      </c>
      <c r="H43" s="11"/>
      <c r="I43" s="7"/>
      <c r="J43" s="7"/>
      <c r="K43" s="7"/>
      <c r="L43" s="7"/>
      <c r="M43" s="7"/>
      <c r="N43" s="8"/>
      <c r="O43" s="8"/>
    </row>
    <row r="44" spans="1:15" ht="43.15" customHeight="1" x14ac:dyDescent="0.45">
      <c r="A44" s="23"/>
      <c r="B44" s="59"/>
      <c r="C44" s="60"/>
      <c r="D44" s="60"/>
      <c r="E44" s="60"/>
      <c r="F44" s="5"/>
      <c r="G44" s="8"/>
      <c r="H44" s="11"/>
      <c r="I44" s="7"/>
      <c r="J44" s="7"/>
      <c r="K44" s="7"/>
      <c r="L44" s="7"/>
      <c r="M44" s="7"/>
      <c r="N44" s="8"/>
      <c r="O44" s="8"/>
    </row>
    <row r="45" spans="1:15" ht="43.15" customHeight="1" x14ac:dyDescent="0.45">
      <c r="A45" s="23"/>
      <c r="B45" s="25"/>
      <c r="C45" s="7"/>
      <c r="D45" s="11"/>
      <c r="E45" s="8"/>
      <c r="F45" s="8"/>
      <c r="G45" s="8"/>
      <c r="H45" s="11"/>
      <c r="I45" s="7"/>
      <c r="J45" s="7"/>
      <c r="K45" s="7"/>
      <c r="L45" s="7"/>
      <c r="M45" s="7"/>
      <c r="N45" s="8"/>
      <c r="O45" s="8"/>
    </row>
    <row r="46" spans="1:15" ht="43.15" customHeight="1" x14ac:dyDescent="0.45">
      <c r="A46" s="23"/>
      <c r="B46" s="25"/>
      <c r="C46" s="7"/>
      <c r="D46" s="11"/>
      <c r="E46" s="8"/>
      <c r="F46" s="8"/>
      <c r="G46" s="8"/>
      <c r="H46" s="11"/>
      <c r="I46" s="7"/>
      <c r="J46" s="7"/>
      <c r="K46" s="7"/>
      <c r="L46" s="7"/>
      <c r="M46" s="7"/>
      <c r="N46" s="8"/>
      <c r="O46" s="8"/>
    </row>
    <row r="47" spans="1:15" ht="43.15" customHeight="1" x14ac:dyDescent="0.45">
      <c r="A47" s="23"/>
      <c r="B47" s="25"/>
      <c r="C47" s="7"/>
      <c r="D47" s="11"/>
      <c r="E47" s="8"/>
      <c r="F47" s="8"/>
      <c r="G47" s="8"/>
      <c r="H47" s="11"/>
      <c r="I47" s="7"/>
      <c r="J47" s="7"/>
      <c r="K47" s="7"/>
      <c r="L47" s="7"/>
      <c r="M47" s="7"/>
      <c r="N47" s="8"/>
      <c r="O47" s="8"/>
    </row>
  </sheetData>
  <sheetProtection algorithmName="SHA-512" hashValue="aADwaBui0wNi00XvjCzqwATShP/1yXhrDabdnFNgejZKc20Ua49dkm1oKwuRRdsekbm0F59a/5AFw6t9F7Z5FA==" saltValue="EWeaKMdGQ/vy0pCjvpWJCw=="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746 D42:E746 G45:N746">
    <cfRule type="expression" dxfId="139" priority="5">
      <formula>$C1="Option"</formula>
    </cfRule>
  </conditionalFormatting>
  <conditionalFormatting sqref="A38:A43 A45:O746">
    <cfRule type="expression" dxfId="138" priority="6">
      <formula>$F38="Fermeture"</formula>
    </cfRule>
    <cfRule type="expression" dxfId="137" priority="7">
      <formula>$F38="Modification"</formula>
    </cfRule>
    <cfRule type="expression" dxfId="136" priority="8">
      <formula>$F38="Création"</formula>
    </cfRule>
  </conditionalFormatting>
  <conditionalFormatting sqref="A37:B37">
    <cfRule type="expression" dxfId="135" priority="46">
      <formula>$F37="Fermeture"</formula>
    </cfRule>
    <cfRule type="expression" dxfId="134" priority="47">
      <formula>$F37="Modification"</formula>
    </cfRule>
    <cfRule type="expression" dxfId="133" priority="48">
      <formula>$F37="Création"</formula>
    </cfRule>
  </conditionalFormatting>
  <conditionalFormatting sqref="A19:E35">
    <cfRule type="expression" dxfId="132" priority="58">
      <formula>$F19="Fermeture"</formula>
    </cfRule>
    <cfRule type="expression" dxfId="131" priority="59">
      <formula>$F19="Modification"</formula>
    </cfRule>
    <cfRule type="expression" dxfId="130" priority="60">
      <formula>$F19="Création"</formula>
    </cfRule>
  </conditionalFormatting>
  <conditionalFormatting sqref="A44:F44">
    <cfRule type="expression" dxfId="129" priority="39">
      <formula>$F44="Fermeture"</formula>
    </cfRule>
    <cfRule type="expression" dxfId="128" priority="40">
      <formula>$F44="Modification"</formula>
    </cfRule>
    <cfRule type="expression" dxfId="127" priority="41">
      <formula>$F44="Création"</formula>
    </cfRule>
  </conditionalFormatting>
  <conditionalFormatting sqref="A1:O9 A10:E10 K10:O11 A11:D11 A12:O12 A13:G13 J13:O13 A14:F14 L14:O14 A15:G15 K15:O16 A16:F16 A17:O18">
    <cfRule type="expression" dxfId="126" priority="70">
      <formula>$F1="Modification"</formula>
    </cfRule>
    <cfRule type="expression" dxfId="125" priority="71">
      <formula>$F1="Création"</formula>
    </cfRule>
  </conditionalFormatting>
  <conditionalFormatting sqref="A1:O9 K10:O11 A12:O12 J13:O13 L14:O14 K15:O16 A17:O18 A10:E10 A11:D11 A13:G13 A14:F14 A15:G15 A16:F16">
    <cfRule type="expression" dxfId="124" priority="69">
      <formula>$F1="Fermeture"</formula>
    </cfRule>
  </conditionalFormatting>
  <conditionalFormatting sqref="C38:F39">
    <cfRule type="expression" dxfId="123" priority="14">
      <formula>$F38="Fermeture"</formula>
    </cfRule>
    <cfRule type="expression" dxfId="122" priority="15">
      <formula>$F38="Modification"</formula>
    </cfRule>
    <cfRule type="expression" dxfId="121" priority="16">
      <formula>$F38="Création"</formula>
    </cfRule>
  </conditionalFormatting>
  <conditionalFormatting sqref="C42:F43">
    <cfRule type="expression" dxfId="120" priority="10">
      <formula>$F42="Fermeture"</formula>
    </cfRule>
    <cfRule type="expression" dxfId="119" priority="11">
      <formula>$F42="Modification"</formula>
    </cfRule>
    <cfRule type="expression" dxfId="118" priority="12">
      <formula>$F42="Création"</formula>
    </cfRule>
  </conditionalFormatting>
  <conditionalFormatting sqref="C37:G37">
    <cfRule type="expression" dxfId="117" priority="50">
      <formula>$F37="Fermeture"</formula>
    </cfRule>
    <cfRule type="expression" dxfId="116" priority="51">
      <formula>$F37="Modification"</formula>
    </cfRule>
    <cfRule type="expression" dxfId="115" priority="52">
      <formula>$F37="Création"</formula>
    </cfRule>
  </conditionalFormatting>
  <conditionalFormatting sqref="D1:E37">
    <cfRule type="expression" dxfId="114" priority="53">
      <formula>$C1="Option"</formula>
    </cfRule>
  </conditionalFormatting>
  <conditionalFormatting sqref="D38:E39">
    <cfRule type="expression" dxfId="113" priority="13">
      <formula>$C38="Option"</formula>
    </cfRule>
  </conditionalFormatting>
  <conditionalFormatting sqref="F19">
    <cfRule type="expression" dxfId="112" priority="29">
      <formula>$C19="Option"</formula>
    </cfRule>
  </conditionalFormatting>
  <conditionalFormatting sqref="F22">
    <cfRule type="expression" dxfId="111" priority="30">
      <formula>$C22="Option"</formula>
    </cfRule>
  </conditionalFormatting>
  <conditionalFormatting sqref="F25">
    <cfRule type="expression" dxfId="110" priority="31">
      <formula>$C25="Option"</formula>
    </cfRule>
  </conditionalFormatting>
  <conditionalFormatting sqref="F29">
    <cfRule type="expression" dxfId="109" priority="32">
      <formula>$C29="Option"</formula>
    </cfRule>
  </conditionalFormatting>
  <conditionalFormatting sqref="F33">
    <cfRule type="expression" dxfId="108" priority="33">
      <formula>$C33="Option"</formula>
    </cfRule>
  </conditionalFormatting>
  <conditionalFormatting sqref="F19:O35 A36:O36 H37:O44">
    <cfRule type="expression" dxfId="107" priority="63">
      <formula>$F19="Fermeture"</formula>
    </cfRule>
    <cfRule type="expression" dxfId="106" priority="64">
      <formula>$F19="Modification"</formula>
    </cfRule>
    <cfRule type="expression" dxfId="105" priority="65">
      <formula>$F19="Création"</formula>
    </cfRule>
  </conditionalFormatting>
  <conditionalFormatting sqref="G37">
    <cfRule type="expression" dxfId="104" priority="49">
      <formula>$C37="Option"</formula>
    </cfRule>
  </conditionalFormatting>
  <conditionalFormatting sqref="G44">
    <cfRule type="expression" dxfId="103" priority="42">
      <formula>$C44="Option"</formula>
    </cfRule>
    <cfRule type="expression" dxfId="102" priority="43">
      <formula>$F44="Fermeture"</formula>
    </cfRule>
    <cfRule type="expression" dxfId="101" priority="44">
      <formula>$F44="Modification"</formula>
    </cfRule>
    <cfRule type="expression" dxfId="100" priority="45">
      <formula>$F44="Création"</formula>
    </cfRule>
  </conditionalFormatting>
  <conditionalFormatting sqref="G1:N12 G17:N36 G13:G16 J13:N16">
    <cfRule type="expression" dxfId="99" priority="17">
      <formula>$C1="Option"</formula>
    </cfRule>
  </conditionalFormatting>
  <conditionalFormatting sqref="H37:N44">
    <cfRule type="expression" dxfId="98" priority="61">
      <formula>$C37="Option"</formula>
    </cfRule>
  </conditionalFormatting>
  <conditionalFormatting sqref="J14:J16">
    <cfRule type="expression" dxfId="97" priority="18">
      <formula>$F14="Fermeture"</formula>
    </cfRule>
    <cfRule type="expression" dxfId="96" priority="19">
      <formula>$F14="Modification"</formula>
    </cfRule>
    <cfRule type="expression" dxfId="95" priority="20">
      <formula>$F14="Création"</formula>
    </cfRule>
  </conditionalFormatting>
  <conditionalFormatting sqref="K14">
    <cfRule type="expression" dxfId="94" priority="26">
      <formula>$F14="Fermeture"</formula>
    </cfRule>
    <cfRule type="expression" dxfId="93" priority="27">
      <formula>$F14="Modification"</formula>
    </cfRule>
    <cfRule type="expression" dxfId="92" priority="28">
      <formula>$F14="Création"</formula>
    </cfRule>
  </conditionalFormatting>
  <conditionalFormatting sqref="N1:N746">
    <cfRule type="expression" dxfId="91" priority="62">
      <formula>$M1="Porteuse"</formula>
    </cfRule>
  </conditionalFormatting>
  <conditionalFormatting sqref="H13 H15">
    <cfRule type="expression" dxfId="90" priority="3">
      <formula>$F13="Modification"</formula>
    </cfRule>
    <cfRule type="expression" dxfId="89" priority="4">
      <formula>$F13="Création"</formula>
    </cfRule>
  </conditionalFormatting>
  <conditionalFormatting sqref="H13 H15">
    <cfRule type="expression" dxfId="88" priority="2">
      <formula>$F13="Fermeture"</formula>
    </cfRule>
  </conditionalFormatting>
  <conditionalFormatting sqref="H13:I16">
    <cfRule type="expression" dxfId="87" priority="1">
      <formula>$C13="Option"</formula>
    </cfRule>
  </conditionalFormatting>
  <dataValidations count="6">
    <dataValidation type="list" allowBlank="1" showInputMessage="1" showErrorMessage="1" sqref="E19:E47" xr:uid="{E7002B92-EA0E-48EB-898F-B9D63AE78965}">
      <formula1>List_Type</formula1>
    </dataValidation>
    <dataValidation type="list" allowBlank="1" showInputMessage="1" showErrorMessage="1" sqref="F19:F47" xr:uid="{A85C24CE-593B-4E7D-8C71-AD02451536E7}">
      <formula1>List_Statut</formula1>
    </dataValidation>
    <dataValidation type="list" allowBlank="1" showInputMessage="1" showErrorMessage="1" sqref="C19:C47" xr:uid="{25133F9C-A093-4061-A7DD-5532A57B3759}">
      <formula1>List_NatureELP</formula1>
    </dataValidation>
    <dataValidation type="list" allowBlank="1" showInputMessage="1" showErrorMessage="1" sqref="H19:H47" xr:uid="{60E226A6-8C48-420E-88F3-29290092A756}">
      <formula1>List_CNU</formula1>
    </dataValidation>
    <dataValidation type="list" allowBlank="1" showInputMessage="1" showErrorMessage="1" sqref="M19:M47" xr:uid="{0A223EA6-B29D-40B9-A586-56710A0626B1}">
      <formula1>List_Mutualisation</formula1>
    </dataValidation>
    <dataValidation type="list" allowBlank="1" showInputMessage="1" showErrorMessage="1" sqref="L19:L47" xr:uid="{D12682E4-1018-48BA-8E22-E0EC8D5925FB}">
      <formula1>"Anglais"</formula1>
    </dataValidation>
  </dataValidations>
  <pageMargins left="0.7" right="0.7" top="0.75" bottom="0.75" header="0.3" footer="0.3"/>
  <pageSetup paperSize="9" scale="2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sheetPr>
    <tabColor rgb="FFFFFF00"/>
  </sheetPr>
  <dimension ref="A1:T47"/>
  <sheetViews>
    <sheetView zoomScale="60" zoomScaleNormal="60" workbookViewId="0">
      <pane ySplit="18" topLeftCell="A19" activePane="bottomLeft" state="frozen"/>
      <selection activeCell="D25" sqref="D25"/>
      <selection pane="bottomLeft" activeCell="A48" sqref="A48:XFD301"/>
    </sheetView>
  </sheetViews>
  <sheetFormatPr baseColWidth="10" defaultColWidth="11.453125" defaultRowHeight="14.5" x14ac:dyDescent="0.35"/>
  <cols>
    <col min="1" max="1" width="39" style="53" customWidth="1"/>
    <col min="2" max="2" width="50.7265625" style="15" customWidth="1"/>
    <col min="3" max="3" width="15.54296875" style="19" customWidth="1"/>
    <col min="4" max="4" width="20.81640625" style="15" customWidth="1"/>
    <col min="5" max="6" width="15.54296875" style="15" customWidth="1"/>
    <col min="7" max="7" width="25.1796875" style="15" customWidth="1"/>
    <col min="8" max="8" width="27.1796875" style="15" customWidth="1"/>
    <col min="9" max="9" width="35.26953125" style="15" customWidth="1"/>
    <col min="10" max="10" width="20.7265625" style="15" customWidth="1"/>
    <col min="11" max="11" width="40.7265625" style="15" customWidth="1"/>
    <col min="12" max="12" width="31.7265625" style="15" customWidth="1"/>
    <col min="13" max="14" width="22.453125" style="15" customWidth="1"/>
    <col min="15" max="15" width="20.26953125" style="15" customWidth="1"/>
    <col min="16" max="16" width="21.54296875" style="15" bestFit="1" customWidth="1"/>
    <col min="17" max="18" width="17.81640625" style="15" customWidth="1"/>
    <col min="19" max="19" width="79.54296875" style="15" customWidth="1"/>
    <col min="20" max="20" width="46.7265625" customWidth="1"/>
  </cols>
  <sheetData>
    <row r="1" spans="1:19" x14ac:dyDescent="0.35">
      <c r="A1" s="146"/>
      <c r="B1" s="146"/>
      <c r="C1" s="146"/>
      <c r="D1" s="146"/>
      <c r="E1" s="146"/>
      <c r="F1" s="146"/>
      <c r="G1" s="146"/>
      <c r="H1" s="146"/>
      <c r="I1" s="146"/>
      <c r="J1" s="32"/>
    </row>
    <row r="2" spans="1:19" x14ac:dyDescent="0.35">
      <c r="A2" s="146"/>
      <c r="B2" s="146"/>
      <c r="C2" s="146"/>
      <c r="D2" s="146"/>
      <c r="E2" s="146"/>
      <c r="F2" s="146"/>
      <c r="G2" s="146"/>
      <c r="H2" s="146"/>
      <c r="I2" s="146"/>
      <c r="J2" s="32"/>
    </row>
    <row r="3" spans="1:19" x14ac:dyDescent="0.35">
      <c r="A3" s="146"/>
      <c r="B3" s="146"/>
      <c r="C3" s="146"/>
      <c r="D3" s="146"/>
      <c r="E3" s="146"/>
      <c r="F3" s="146"/>
      <c r="G3" s="146"/>
      <c r="H3" s="146"/>
      <c r="I3" s="146"/>
      <c r="J3" s="32"/>
    </row>
    <row r="4" spans="1:19" x14ac:dyDescent="0.35">
      <c r="A4" s="146"/>
      <c r="B4" s="146"/>
      <c r="C4" s="146"/>
      <c r="D4" s="146"/>
      <c r="E4" s="146"/>
      <c r="F4" s="146"/>
      <c r="G4" s="146"/>
      <c r="H4" s="146"/>
      <c r="I4" s="146"/>
      <c r="J4" s="32"/>
    </row>
    <row r="5" spans="1:19" x14ac:dyDescent="0.35">
      <c r="A5" s="146"/>
      <c r="B5" s="146"/>
      <c r="C5" s="146"/>
      <c r="D5" s="146"/>
      <c r="E5" s="146"/>
      <c r="F5" s="146"/>
      <c r="G5" s="146"/>
      <c r="H5" s="146"/>
      <c r="I5" s="146"/>
      <c r="J5" s="32"/>
    </row>
    <row r="6" spans="1:19" x14ac:dyDescent="0.35">
      <c r="A6" s="146"/>
      <c r="B6" s="146"/>
      <c r="C6" s="146"/>
      <c r="D6" s="146"/>
      <c r="E6" s="146"/>
      <c r="F6" s="146"/>
      <c r="G6" s="146"/>
      <c r="H6" s="146"/>
      <c r="I6" s="146"/>
      <c r="J6" s="32"/>
    </row>
    <row r="7" spans="1:19" ht="14.5" customHeight="1" x14ac:dyDescent="0.35">
      <c r="A7" s="174" t="s">
        <v>356</v>
      </c>
      <c r="B7" s="173" t="str">
        <f>'Fiche Générale'!B2</f>
        <v>IAE</v>
      </c>
      <c r="C7" s="131" t="s">
        <v>275</v>
      </c>
      <c r="D7" s="131"/>
      <c r="E7" s="171" t="str">
        <f>'Fiche Générale'!B3</f>
        <v>Comptabilité - contrôle - audit</v>
      </c>
      <c r="F7" s="172"/>
      <c r="G7" s="131" t="s">
        <v>357</v>
      </c>
      <c r="H7" s="173" t="str">
        <f>'Fiche Générale'!B4</f>
        <v>GMCCA24 - 400 / 500</v>
      </c>
      <c r="I7" s="173"/>
      <c r="J7" s="33"/>
      <c r="K7" s="20"/>
    </row>
    <row r="8" spans="1:19" ht="14.5" customHeight="1" x14ac:dyDescent="0.35">
      <c r="A8" s="175"/>
      <c r="B8" s="173"/>
      <c r="C8" s="131"/>
      <c r="D8" s="131"/>
      <c r="E8" s="171"/>
      <c r="F8" s="172"/>
      <c r="G8" s="131"/>
      <c r="H8" s="173"/>
      <c r="I8" s="173"/>
      <c r="J8" s="33"/>
      <c r="K8" s="20"/>
    </row>
    <row r="9" spans="1:19" ht="14.5" customHeight="1" x14ac:dyDescent="0.35">
      <c r="A9" s="175"/>
      <c r="B9" s="173"/>
      <c r="C9" s="131"/>
      <c r="D9" s="131"/>
      <c r="E9" s="171"/>
      <c r="F9" s="172"/>
      <c r="G9" s="131"/>
      <c r="H9" s="173"/>
      <c r="I9" s="173"/>
      <c r="J9" s="33"/>
      <c r="K9" s="20"/>
    </row>
    <row r="10" spans="1:19" ht="14.5" customHeight="1" x14ac:dyDescent="0.35">
      <c r="A10" s="175"/>
      <c r="B10" s="173"/>
      <c r="C10" s="132" t="s">
        <v>277</v>
      </c>
      <c r="D10" s="132"/>
      <c r="E10" s="139" t="str">
        <f>'Fiche Générale'!C12</f>
        <v>Comptabilité - contrôle - audit</v>
      </c>
      <c r="F10" s="140"/>
      <c r="G10" s="140"/>
      <c r="H10" s="140"/>
      <c r="I10" s="141"/>
      <c r="J10" s="34"/>
      <c r="K10" s="20"/>
    </row>
    <row r="11" spans="1:19" ht="14.5" customHeight="1" x14ac:dyDescent="0.35">
      <c r="A11" s="176"/>
      <c r="B11" s="173"/>
      <c r="C11" s="132"/>
      <c r="D11" s="132"/>
      <c r="E11" s="142"/>
      <c r="F11" s="143"/>
      <c r="G11" s="143"/>
      <c r="H11" s="143"/>
      <c r="I11" s="144"/>
      <c r="J11" s="34"/>
      <c r="K11" s="20"/>
    </row>
    <row r="12" spans="1:19" x14ac:dyDescent="0.35">
      <c r="C12" s="15"/>
      <c r="I12" s="12"/>
      <c r="J12" s="12"/>
      <c r="M12" s="149" t="s">
        <v>358</v>
      </c>
      <c r="N12" s="150"/>
      <c r="O12" s="167"/>
      <c r="P12" s="149" t="s">
        <v>359</v>
      </c>
      <c r="Q12" s="150"/>
      <c r="R12" s="150"/>
      <c r="S12" s="167"/>
    </row>
    <row r="13" spans="1:19" x14ac:dyDescent="0.35">
      <c r="A13" s="153" t="s">
        <v>278</v>
      </c>
      <c r="B13" s="93" t="str">
        <f>'S3 Maquette'!B13:B14</f>
        <v>2ème Année</v>
      </c>
      <c r="C13" s="93"/>
      <c r="D13" s="155" t="s">
        <v>360</v>
      </c>
      <c r="E13" s="157" t="str">
        <f>'S3 Maquette'!E13:F14</f>
        <v>GMCCA2 - 500</v>
      </c>
      <c r="F13" s="157"/>
      <c r="G13" s="157"/>
      <c r="H13" s="147" t="s">
        <v>361</v>
      </c>
      <c r="I13" s="147"/>
      <c r="J13" s="35"/>
      <c r="M13" s="151"/>
      <c r="N13" s="152"/>
      <c r="O13" s="168"/>
      <c r="P13" s="151"/>
      <c r="Q13" s="152"/>
      <c r="R13" s="152"/>
      <c r="S13" s="168"/>
    </row>
    <row r="14" spans="1:19" x14ac:dyDescent="0.35">
      <c r="A14" s="154"/>
      <c r="B14" s="93"/>
      <c r="C14" s="93"/>
      <c r="D14" s="156"/>
      <c r="E14" s="157"/>
      <c r="F14" s="157"/>
      <c r="G14" s="157"/>
      <c r="H14" s="147"/>
      <c r="I14" s="147"/>
      <c r="J14" s="35"/>
      <c r="M14" s="147" t="s">
        <v>362</v>
      </c>
      <c r="N14" s="149" t="s">
        <v>363</v>
      </c>
      <c r="O14" s="167"/>
      <c r="P14" s="146"/>
      <c r="Q14" s="158"/>
      <c r="R14" s="161"/>
      <c r="S14" s="155"/>
    </row>
    <row r="15" spans="1:19" x14ac:dyDescent="0.35">
      <c r="A15" s="153" t="s">
        <v>364</v>
      </c>
      <c r="B15" s="95" t="str">
        <f>'S3 Maquette'!B15:B16</f>
        <v>Semestre 3</v>
      </c>
      <c r="C15" s="96"/>
      <c r="D15" s="155" t="s">
        <v>365</v>
      </c>
      <c r="E15" s="157" t="str">
        <f>'S3 Maquette'!E15:F16</f>
        <v>GMS3CAU</v>
      </c>
      <c r="F15" s="157"/>
      <c r="G15" s="157"/>
      <c r="H15" s="163" t="str">
        <f>'Fiche Générale'!B5</f>
        <v>Session Unique</v>
      </c>
      <c r="I15" s="164"/>
      <c r="J15" s="36"/>
      <c r="M15" s="147"/>
      <c r="N15" s="169"/>
      <c r="O15" s="170"/>
      <c r="P15" s="146"/>
      <c r="Q15" s="159"/>
      <c r="R15" s="161"/>
      <c r="S15" s="162"/>
    </row>
    <row r="16" spans="1:19" x14ac:dyDescent="0.35">
      <c r="A16" s="154"/>
      <c r="B16" s="98"/>
      <c r="C16" s="99"/>
      <c r="D16" s="156"/>
      <c r="E16" s="157"/>
      <c r="F16" s="157"/>
      <c r="G16" s="157"/>
      <c r="H16" s="165"/>
      <c r="I16" s="166"/>
      <c r="J16" s="36"/>
      <c r="M16" s="147"/>
      <c r="N16" s="169"/>
      <c r="O16" s="170"/>
      <c r="P16" s="146"/>
      <c r="Q16" s="159"/>
      <c r="R16" s="161"/>
      <c r="S16" s="162"/>
    </row>
    <row r="17" spans="1:20" x14ac:dyDescent="0.35">
      <c r="L17" s="16"/>
      <c r="M17" s="147"/>
      <c r="N17" s="151"/>
      <c r="O17" s="168"/>
      <c r="P17" s="146"/>
      <c r="Q17" s="160"/>
      <c r="R17" s="161"/>
      <c r="S17" s="156"/>
    </row>
    <row r="18" spans="1:20" ht="59.5" customHeight="1" x14ac:dyDescent="0.35">
      <c r="A18" s="54" t="s">
        <v>366</v>
      </c>
      <c r="B18" s="37" t="s">
        <v>367</v>
      </c>
      <c r="C18" s="3" t="s">
        <v>5</v>
      </c>
      <c r="D18" s="87" t="s">
        <v>368</v>
      </c>
      <c r="E18" s="3" t="s">
        <v>369</v>
      </c>
      <c r="F18" s="3" t="s">
        <v>370</v>
      </c>
      <c r="G18" s="3" t="s">
        <v>371</v>
      </c>
      <c r="H18" s="3" t="s">
        <v>372</v>
      </c>
      <c r="I18" s="3" t="s">
        <v>373</v>
      </c>
      <c r="J18" s="3" t="s">
        <v>374</v>
      </c>
      <c r="K18" s="3" t="s">
        <v>375</v>
      </c>
      <c r="L18" s="3" t="s">
        <v>376</v>
      </c>
      <c r="M18" s="3" t="s">
        <v>377</v>
      </c>
      <c r="N18" s="3" t="s">
        <v>367</v>
      </c>
      <c r="O18" s="3" t="s">
        <v>378</v>
      </c>
      <c r="P18" s="3" t="s">
        <v>379</v>
      </c>
      <c r="Q18" s="3" t="s">
        <v>367</v>
      </c>
      <c r="R18" s="3" t="s">
        <v>378</v>
      </c>
      <c r="S18" s="4" t="s">
        <v>380</v>
      </c>
      <c r="T18" s="4" t="s">
        <v>381</v>
      </c>
    </row>
    <row r="19" spans="1:20" ht="30.65" customHeight="1" x14ac:dyDescent="0.35">
      <c r="A19" s="55" t="str">
        <f>'S3 Maquette'!B19</f>
        <v>Accompagner la gestion juridique, fiscale et sociale des organisations et des groupes</v>
      </c>
      <c r="B19" s="41" t="str">
        <f>'S3 Maquette'!C19</f>
        <v>UE</v>
      </c>
      <c r="C19" s="40">
        <f>'S3 Maquette'!F19</f>
        <v>0</v>
      </c>
      <c r="D19" s="7"/>
      <c r="E19" s="7" t="s">
        <v>382</v>
      </c>
      <c r="F19" s="7" t="s">
        <v>382</v>
      </c>
      <c r="G19" s="38" t="s">
        <v>382</v>
      </c>
      <c r="H19" s="38" t="s">
        <v>382</v>
      </c>
      <c r="I19" s="38" t="s">
        <v>383</v>
      </c>
      <c r="J19" s="38"/>
      <c r="K19" s="38"/>
      <c r="L19" s="38"/>
      <c r="M19" s="38"/>
      <c r="N19" s="38"/>
      <c r="O19" s="38"/>
      <c r="P19" s="38"/>
      <c r="Q19" s="38"/>
      <c r="R19" s="38"/>
      <c r="S19" s="11"/>
      <c r="T19" s="1"/>
    </row>
    <row r="20" spans="1:20" ht="30.65" customHeight="1" x14ac:dyDescent="0.35">
      <c r="A20" s="55" t="str">
        <f>'S3 Maquette'!B20</f>
        <v>Fiscalité internationale et fiscalité des groupes</v>
      </c>
      <c r="B20" s="41" t="str">
        <f>'S3 Maquette'!C20</f>
        <v>ECUE</v>
      </c>
      <c r="C20" s="40">
        <f>'S3 Maquette'!F20</f>
        <v>0</v>
      </c>
      <c r="D20" s="7">
        <v>1</v>
      </c>
      <c r="E20" s="7" t="s">
        <v>382</v>
      </c>
      <c r="F20" s="7" t="s">
        <v>383</v>
      </c>
      <c r="G20" s="38" t="s">
        <v>382</v>
      </c>
      <c r="H20" s="38" t="s">
        <v>494</v>
      </c>
      <c r="I20" s="38" t="s">
        <v>382</v>
      </c>
      <c r="J20" s="38"/>
      <c r="K20" s="38" t="s">
        <v>9</v>
      </c>
      <c r="L20" s="38"/>
      <c r="M20" s="38">
        <v>2</v>
      </c>
      <c r="N20" s="38"/>
      <c r="O20" s="38"/>
      <c r="P20" s="38"/>
      <c r="Q20" s="38"/>
      <c r="R20" s="38"/>
      <c r="S20" s="11"/>
      <c r="T20" s="1"/>
    </row>
    <row r="21" spans="1:20" ht="30.65" customHeight="1" x14ac:dyDescent="0.35">
      <c r="A21" s="55" t="str">
        <f>'S3 Maquette'!B21</f>
        <v xml:space="preserve">Droit social des groupes </v>
      </c>
      <c r="B21" s="41" t="str">
        <f>'S3 Maquette'!C21</f>
        <v>ECUE</v>
      </c>
      <c r="C21" s="40">
        <f>'S3 Maquette'!F21</f>
        <v>0</v>
      </c>
      <c r="D21" s="7">
        <v>1</v>
      </c>
      <c r="E21" s="7" t="s">
        <v>382</v>
      </c>
      <c r="F21" s="7" t="s">
        <v>383</v>
      </c>
      <c r="G21" s="38" t="s">
        <v>382</v>
      </c>
      <c r="H21" s="38" t="s">
        <v>494</v>
      </c>
      <c r="I21" s="38" t="s">
        <v>382</v>
      </c>
      <c r="J21" s="38"/>
      <c r="K21" s="38" t="s">
        <v>9</v>
      </c>
      <c r="L21" s="38"/>
      <c r="M21" s="38">
        <v>2</v>
      </c>
      <c r="N21" s="38"/>
      <c r="O21" s="38"/>
      <c r="P21" s="38"/>
      <c r="Q21" s="38"/>
      <c r="R21" s="38"/>
      <c r="S21" s="11"/>
      <c r="T21" s="1"/>
    </row>
    <row r="22" spans="1:20" ht="30.65" customHeight="1" x14ac:dyDescent="0.35">
      <c r="A22" s="55" t="str">
        <f>'S3 Maquette'!B22</f>
        <v xml:space="preserve">Evaluer les entreprises et accompagner la prise de
 décision en matière d'ingéniérie financière </v>
      </c>
      <c r="B22" s="41" t="str">
        <f>'S3 Maquette'!C22</f>
        <v>UE</v>
      </c>
      <c r="C22" s="40">
        <f>'S3 Maquette'!F22</f>
        <v>0</v>
      </c>
      <c r="D22" s="7"/>
      <c r="E22" s="7" t="s">
        <v>382</v>
      </c>
      <c r="F22" s="7" t="s">
        <v>382</v>
      </c>
      <c r="G22" s="38" t="s">
        <v>382</v>
      </c>
      <c r="H22" s="38" t="s">
        <v>382</v>
      </c>
      <c r="I22" s="38" t="s">
        <v>383</v>
      </c>
      <c r="J22" s="38"/>
      <c r="K22" s="38"/>
      <c r="L22" s="38"/>
      <c r="M22" s="38"/>
      <c r="N22" s="38"/>
      <c r="O22" s="38"/>
      <c r="P22" s="38"/>
      <c r="Q22" s="38"/>
      <c r="R22" s="38"/>
      <c r="S22" s="11"/>
      <c r="T22" s="1"/>
    </row>
    <row r="23" spans="1:20" ht="30.65" customHeight="1" x14ac:dyDescent="0.35">
      <c r="A23" s="55" t="str">
        <f>'S3 Maquette'!B23</f>
        <v>Evaluation financière</v>
      </c>
      <c r="B23" s="41" t="str">
        <f>'S3 Maquette'!C23</f>
        <v>ECUE</v>
      </c>
      <c r="C23" s="40">
        <f>'S3 Maquette'!F23</f>
        <v>0</v>
      </c>
      <c r="D23" s="7">
        <v>1</v>
      </c>
      <c r="E23" s="7" t="s">
        <v>382</v>
      </c>
      <c r="F23" s="7" t="s">
        <v>383</v>
      </c>
      <c r="G23" s="38" t="s">
        <v>382</v>
      </c>
      <c r="H23" s="38" t="s">
        <v>494</v>
      </c>
      <c r="I23" s="38" t="s">
        <v>382</v>
      </c>
      <c r="J23" s="38"/>
      <c r="K23" s="38" t="s">
        <v>9</v>
      </c>
      <c r="L23" s="38"/>
      <c r="M23" s="38">
        <v>2</v>
      </c>
      <c r="N23" s="38"/>
      <c r="O23" s="38"/>
      <c r="P23" s="38"/>
      <c r="Q23" s="38"/>
      <c r="R23" s="38"/>
      <c r="S23" s="11"/>
      <c r="T23" s="1"/>
    </row>
    <row r="24" spans="1:20" ht="30.65" customHeight="1" x14ac:dyDescent="0.35">
      <c r="A24" s="55" t="str">
        <f>'S3 Maquette'!B24</f>
        <v>Ingénierie financière</v>
      </c>
      <c r="B24" s="41" t="str">
        <f>'S3 Maquette'!C24</f>
        <v>ECUE</v>
      </c>
      <c r="C24" s="40">
        <f>'S3 Maquette'!F24</f>
        <v>0</v>
      </c>
      <c r="D24" s="7">
        <v>1</v>
      </c>
      <c r="E24" s="7" t="s">
        <v>382</v>
      </c>
      <c r="F24" s="7" t="s">
        <v>383</v>
      </c>
      <c r="G24" s="38" t="s">
        <v>382</v>
      </c>
      <c r="H24" s="38" t="s">
        <v>494</v>
      </c>
      <c r="I24" s="38" t="s">
        <v>382</v>
      </c>
      <c r="J24" s="38"/>
      <c r="K24" s="38" t="s">
        <v>9</v>
      </c>
      <c r="L24" s="38"/>
      <c r="M24" s="38">
        <v>2</v>
      </c>
      <c r="N24" s="38"/>
      <c r="O24" s="38"/>
      <c r="P24" s="38"/>
      <c r="Q24" s="38"/>
      <c r="R24" s="38"/>
      <c r="S24" s="11"/>
      <c r="T24" s="1"/>
    </row>
    <row r="25" spans="1:20" ht="30.65" customHeight="1" x14ac:dyDescent="0.35">
      <c r="A25" s="55" t="str">
        <f>'S3 Maquette'!B25</f>
        <v xml:space="preserve">Elaborer une vision stratégique et 
déployer/piloter des outils et méthodes en contrôle de gestion </v>
      </c>
      <c r="B25" s="41" t="str">
        <f>'S3 Maquette'!C25</f>
        <v>UE</v>
      </c>
      <c r="C25" s="40">
        <f>'S3 Maquette'!F25</f>
        <v>0</v>
      </c>
      <c r="D25" s="7"/>
      <c r="E25" s="7" t="s">
        <v>382</v>
      </c>
      <c r="F25" s="7" t="s">
        <v>382</v>
      </c>
      <c r="G25" s="38" t="s">
        <v>382</v>
      </c>
      <c r="H25" s="38" t="s">
        <v>382</v>
      </c>
      <c r="I25" s="38" t="s">
        <v>383</v>
      </c>
      <c r="J25" s="38"/>
      <c r="K25" s="38"/>
      <c r="L25" s="38"/>
      <c r="M25" s="38"/>
      <c r="N25" s="38"/>
      <c r="O25" s="38"/>
      <c r="P25" s="38"/>
      <c r="Q25" s="38"/>
      <c r="R25" s="38"/>
      <c r="S25" s="11"/>
      <c r="T25" s="1"/>
    </row>
    <row r="26" spans="1:20" ht="30.65" customHeight="1" x14ac:dyDescent="0.35">
      <c r="A26" s="55" t="str">
        <f>'S3 Maquette'!B26</f>
        <v>Stratégie et contrôle</v>
      </c>
      <c r="B26" s="41" t="str">
        <f>'S3 Maquette'!C26</f>
        <v>ECUE</v>
      </c>
      <c r="C26" s="40">
        <f>'S3 Maquette'!F26</f>
        <v>0</v>
      </c>
      <c r="D26" s="7">
        <v>1</v>
      </c>
      <c r="E26" s="7" t="s">
        <v>382</v>
      </c>
      <c r="F26" s="7" t="s">
        <v>383</v>
      </c>
      <c r="G26" s="38" t="s">
        <v>382</v>
      </c>
      <c r="H26" s="38" t="s">
        <v>494</v>
      </c>
      <c r="I26" s="38" t="s">
        <v>382</v>
      </c>
      <c r="J26" s="38"/>
      <c r="K26" s="38" t="s">
        <v>9</v>
      </c>
      <c r="L26" s="38"/>
      <c r="M26" s="38">
        <v>2</v>
      </c>
      <c r="N26" s="38"/>
      <c r="O26" s="38"/>
      <c r="P26" s="38"/>
      <c r="Q26" s="38"/>
      <c r="R26" s="38"/>
      <c r="S26" s="11"/>
      <c r="T26" s="1"/>
    </row>
    <row r="27" spans="1:20" ht="30.65" customHeight="1" x14ac:dyDescent="0.35">
      <c r="A27" s="55" t="str">
        <f>'S3 Maquette'!B27</f>
        <v>Management et pilotage par les processus</v>
      </c>
      <c r="B27" s="41" t="str">
        <f>'S3 Maquette'!C27</f>
        <v>ECUE</v>
      </c>
      <c r="C27" s="40">
        <f>'S3 Maquette'!F27</f>
        <v>0</v>
      </c>
      <c r="D27" s="7">
        <v>1</v>
      </c>
      <c r="E27" s="7" t="s">
        <v>382</v>
      </c>
      <c r="F27" s="7" t="s">
        <v>383</v>
      </c>
      <c r="G27" s="38" t="s">
        <v>382</v>
      </c>
      <c r="H27" s="38" t="s">
        <v>494</v>
      </c>
      <c r="I27" s="38" t="s">
        <v>382</v>
      </c>
      <c r="J27" s="38"/>
      <c r="K27" s="38" t="s">
        <v>9</v>
      </c>
      <c r="L27" s="38"/>
      <c r="M27" s="38">
        <v>2</v>
      </c>
      <c r="N27" s="38"/>
      <c r="O27" s="38"/>
      <c r="P27" s="38"/>
      <c r="Q27" s="38"/>
      <c r="R27" s="38"/>
      <c r="S27" s="11"/>
      <c r="T27" s="1"/>
    </row>
    <row r="28" spans="1:20" ht="30.65" customHeight="1" x14ac:dyDescent="0.35">
      <c r="A28" s="55" t="str">
        <f>'S3 Maquette'!B28</f>
        <v>Management, GRH et leadership</v>
      </c>
      <c r="B28" s="41" t="str">
        <f>'S3 Maquette'!C28</f>
        <v>ECUE</v>
      </c>
      <c r="C28" s="40">
        <f>'S3 Maquette'!F28</f>
        <v>0</v>
      </c>
      <c r="D28" s="7">
        <v>1</v>
      </c>
      <c r="E28" s="7" t="s">
        <v>382</v>
      </c>
      <c r="F28" s="7" t="s">
        <v>383</v>
      </c>
      <c r="G28" s="38" t="s">
        <v>382</v>
      </c>
      <c r="H28" s="38" t="s">
        <v>494</v>
      </c>
      <c r="I28" s="38" t="s">
        <v>382</v>
      </c>
      <c r="J28" s="38"/>
      <c r="K28" s="38" t="s">
        <v>9</v>
      </c>
      <c r="L28" s="38"/>
      <c r="M28" s="38">
        <v>2</v>
      </c>
      <c r="N28" s="38"/>
      <c r="O28" s="38"/>
      <c r="P28" s="38"/>
      <c r="Q28" s="38"/>
      <c r="R28" s="38"/>
      <c r="S28" s="11"/>
      <c r="T28" s="1"/>
    </row>
    <row r="29" spans="1:20" ht="30.65" customHeight="1" x14ac:dyDescent="0.35">
      <c r="A29" s="55" t="str">
        <f>'S3 Maquette'!B29</f>
        <v>Mettre en œuvre des règles, normes 
et démarches en comptabilité des groupes, des restructurations et en audit</v>
      </c>
      <c r="B29" s="41" t="str">
        <f>'S3 Maquette'!C29</f>
        <v>UE</v>
      </c>
      <c r="C29" s="40">
        <f>'S3 Maquette'!F29</f>
        <v>0</v>
      </c>
      <c r="D29" s="7"/>
      <c r="E29" s="7" t="s">
        <v>382</v>
      </c>
      <c r="F29" s="7" t="s">
        <v>382</v>
      </c>
      <c r="G29" s="38" t="s">
        <v>382</v>
      </c>
      <c r="H29" s="38" t="s">
        <v>382</v>
      </c>
      <c r="I29" s="38" t="s">
        <v>383</v>
      </c>
      <c r="J29" s="38"/>
      <c r="K29" s="38"/>
      <c r="L29" s="38"/>
      <c r="M29" s="38"/>
      <c r="N29" s="38"/>
      <c r="O29" s="38"/>
      <c r="P29" s="38"/>
      <c r="Q29" s="38"/>
      <c r="R29" s="38"/>
      <c r="S29" s="11"/>
      <c r="T29" s="1"/>
    </row>
    <row r="30" spans="1:20" ht="30.65" customHeight="1" x14ac:dyDescent="0.35">
      <c r="A30" s="55" t="str">
        <f>'S3 Maquette'!B30</f>
        <v>Opérations de restructuration</v>
      </c>
      <c r="B30" s="41" t="str">
        <f>'S3 Maquette'!C30</f>
        <v>ECUE</v>
      </c>
      <c r="C30" s="40">
        <f>'S3 Maquette'!F30</f>
        <v>0</v>
      </c>
      <c r="D30" s="7">
        <v>1</v>
      </c>
      <c r="E30" s="7" t="s">
        <v>382</v>
      </c>
      <c r="F30" s="7" t="s">
        <v>383</v>
      </c>
      <c r="G30" s="38" t="s">
        <v>382</v>
      </c>
      <c r="H30" s="38" t="s">
        <v>494</v>
      </c>
      <c r="I30" s="38" t="s">
        <v>382</v>
      </c>
      <c r="J30" s="38"/>
      <c r="K30" s="38" t="s">
        <v>9</v>
      </c>
      <c r="L30" s="38"/>
      <c r="M30" s="38">
        <v>2</v>
      </c>
      <c r="N30" s="38"/>
      <c r="O30" s="38"/>
      <c r="P30" s="38"/>
      <c r="Q30" s="38"/>
      <c r="R30" s="38"/>
      <c r="S30" s="11"/>
      <c r="T30" s="1"/>
    </row>
    <row r="31" spans="1:20" ht="30.65" customHeight="1" x14ac:dyDescent="0.35">
      <c r="A31" s="55" t="str">
        <f>'S3 Maquette'!B31</f>
        <v>Comptes de groupe</v>
      </c>
      <c r="B31" s="41" t="str">
        <f>'S3 Maquette'!C31</f>
        <v>ECUE</v>
      </c>
      <c r="C31" s="40">
        <f>'S3 Maquette'!F31</f>
        <v>0</v>
      </c>
      <c r="D31" s="7">
        <v>1</v>
      </c>
      <c r="E31" s="7" t="s">
        <v>382</v>
      </c>
      <c r="F31" s="7" t="s">
        <v>383</v>
      </c>
      <c r="G31" s="38" t="s">
        <v>382</v>
      </c>
      <c r="H31" s="38" t="s">
        <v>494</v>
      </c>
      <c r="I31" s="38" t="s">
        <v>382</v>
      </c>
      <c r="J31" s="38"/>
      <c r="K31" s="38" t="s">
        <v>9</v>
      </c>
      <c r="L31" s="38"/>
      <c r="M31" s="38">
        <v>2</v>
      </c>
      <c r="N31" s="38"/>
      <c r="O31" s="38"/>
      <c r="P31" s="38"/>
      <c r="Q31" s="38"/>
      <c r="R31" s="38"/>
      <c r="S31" s="11"/>
      <c r="T31" s="1"/>
    </row>
    <row r="32" spans="1:20" ht="30.65" customHeight="1" x14ac:dyDescent="0.35">
      <c r="A32" s="55" t="str">
        <f>'S3 Maquette'!B32</f>
        <v>Stratégie d'audit et contrôle interne</v>
      </c>
      <c r="B32" s="41" t="str">
        <f>'S3 Maquette'!C32</f>
        <v>ECUE</v>
      </c>
      <c r="C32" s="40">
        <f>'S3 Maquette'!F32</f>
        <v>0</v>
      </c>
      <c r="D32" s="7">
        <v>1</v>
      </c>
      <c r="E32" s="7" t="s">
        <v>382</v>
      </c>
      <c r="F32" s="7" t="s">
        <v>383</v>
      </c>
      <c r="G32" s="38" t="s">
        <v>382</v>
      </c>
      <c r="H32" s="38" t="s">
        <v>494</v>
      </c>
      <c r="I32" s="38" t="s">
        <v>382</v>
      </c>
      <c r="J32" s="38"/>
      <c r="K32" s="38" t="s">
        <v>9</v>
      </c>
      <c r="L32" s="38"/>
      <c r="M32" s="38">
        <v>2</v>
      </c>
      <c r="N32" s="38"/>
      <c r="O32" s="38"/>
      <c r="P32" s="38"/>
      <c r="Q32" s="38"/>
      <c r="R32" s="38"/>
      <c r="S32" s="11"/>
      <c r="T32" s="1"/>
    </row>
    <row r="33" spans="1:20" ht="30.65" customHeight="1" x14ac:dyDescent="0.35">
      <c r="A33" s="55" t="str">
        <f>'S3 Maquette'!B33</f>
        <v>PPR - Mobiliser et produire des savoirs hautement spécialisés (III)</v>
      </c>
      <c r="B33" s="41" t="str">
        <f>'S3 Maquette'!C33</f>
        <v>UE</v>
      </c>
      <c r="C33" s="40">
        <f>'S3 Maquette'!F33</f>
        <v>0</v>
      </c>
      <c r="D33" s="7"/>
      <c r="E33" s="7" t="s">
        <v>382</v>
      </c>
      <c r="F33" s="7" t="s">
        <v>382</v>
      </c>
      <c r="G33" s="38" t="s">
        <v>382</v>
      </c>
      <c r="H33" s="38" t="s">
        <v>382</v>
      </c>
      <c r="I33" s="38" t="s">
        <v>383</v>
      </c>
      <c r="J33" s="38"/>
      <c r="K33" s="38"/>
      <c r="L33" s="38"/>
      <c r="M33" s="38"/>
      <c r="N33" s="38"/>
      <c r="O33" s="38"/>
      <c r="P33" s="38"/>
      <c r="Q33" s="38"/>
      <c r="R33" s="38"/>
      <c r="S33" s="11"/>
      <c r="T33" s="1"/>
    </row>
    <row r="34" spans="1:20" ht="30.65" customHeight="1" x14ac:dyDescent="0.35">
      <c r="A34" s="55" t="str">
        <f>'S3 Maquette'!B34</f>
        <v>Méthodologie du mémoire : méthodes qualitatives et quantitatives</v>
      </c>
      <c r="B34" s="41" t="str">
        <f>'S3 Maquette'!C34</f>
        <v>ECUE</v>
      </c>
      <c r="C34" s="40">
        <f>'S3 Maquette'!F34</f>
        <v>0</v>
      </c>
      <c r="D34" s="7">
        <v>1</v>
      </c>
      <c r="E34" s="7" t="s">
        <v>382</v>
      </c>
      <c r="F34" s="7" t="s">
        <v>383</v>
      </c>
      <c r="G34" s="38" t="s">
        <v>382</v>
      </c>
      <c r="H34" s="38" t="s">
        <v>383</v>
      </c>
      <c r="I34" s="38" t="s">
        <v>382</v>
      </c>
      <c r="J34" s="38"/>
      <c r="K34" s="38" t="s">
        <v>9</v>
      </c>
      <c r="L34" s="38"/>
      <c r="M34" s="38">
        <v>2</v>
      </c>
      <c r="N34" s="38"/>
      <c r="O34" s="38"/>
      <c r="P34" s="38"/>
      <c r="Q34" s="38"/>
      <c r="R34" s="38"/>
      <c r="S34" s="11"/>
      <c r="T34" s="1"/>
    </row>
    <row r="35" spans="1:20" ht="30.65" customHeight="1" x14ac:dyDescent="0.35">
      <c r="A35" s="55" t="str">
        <f>'S3 Maquette'!B35</f>
        <v>Socialisation professionnelle (III)</v>
      </c>
      <c r="B35" s="41" t="str">
        <f>'S3 Maquette'!C35</f>
        <v>ECUE</v>
      </c>
      <c r="C35" s="40">
        <f>'S3 Maquette'!F35</f>
        <v>0</v>
      </c>
      <c r="D35" s="7">
        <v>0</v>
      </c>
      <c r="E35" s="7" t="s">
        <v>383</v>
      </c>
      <c r="F35" s="7" t="s">
        <v>383</v>
      </c>
      <c r="G35" s="38" t="s">
        <v>383</v>
      </c>
      <c r="H35" s="38" t="s">
        <v>383</v>
      </c>
      <c r="I35" s="38" t="s">
        <v>383</v>
      </c>
      <c r="J35" s="38"/>
      <c r="K35" s="38"/>
      <c r="L35" s="38"/>
      <c r="M35" s="38"/>
      <c r="N35" s="38"/>
      <c r="O35" s="38"/>
      <c r="P35" s="38"/>
      <c r="Q35" s="38"/>
      <c r="R35" s="38"/>
      <c r="S35" s="11"/>
      <c r="T35" s="1"/>
    </row>
    <row r="36" spans="1:20" ht="30.65" customHeight="1" x14ac:dyDescent="0.35">
      <c r="A36" s="55">
        <f>'S3 Maquette'!B36</f>
        <v>0</v>
      </c>
      <c r="B36" s="41">
        <f>'S3 Maquette'!C36</f>
        <v>0</v>
      </c>
      <c r="C36" s="40">
        <f>'S3 Maquette'!F36</f>
        <v>0</v>
      </c>
      <c r="D36" s="7"/>
      <c r="E36" s="7"/>
      <c r="F36" s="7"/>
      <c r="G36" s="38"/>
      <c r="H36" s="38"/>
      <c r="I36" s="38"/>
      <c r="J36" s="38"/>
      <c r="K36" s="38"/>
      <c r="L36" s="38"/>
      <c r="M36" s="38"/>
      <c r="N36" s="38"/>
      <c r="O36" s="38"/>
      <c r="P36" s="38"/>
      <c r="Q36" s="38"/>
      <c r="R36" s="38"/>
      <c r="S36" s="11"/>
      <c r="T36" s="1"/>
    </row>
    <row r="37" spans="1:20" ht="30.65" customHeight="1" x14ac:dyDescent="0.35">
      <c r="A37" s="55" t="str">
        <f>'S3 Maquette'!B37</f>
        <v>BONUS III (facultatif : max 0,25 points sur moyenne S3)</v>
      </c>
      <c r="B37" s="41">
        <f>'S3 Maquette'!C37</f>
        <v>0</v>
      </c>
      <c r="C37" s="40">
        <f>'S3 Maquette'!F37</f>
        <v>0</v>
      </c>
      <c r="D37" s="7"/>
      <c r="E37" s="7"/>
      <c r="F37" s="7"/>
      <c r="G37" s="38"/>
      <c r="H37" s="38"/>
      <c r="I37" s="38"/>
      <c r="J37" s="38"/>
      <c r="K37" s="38"/>
      <c r="L37" s="38"/>
      <c r="M37" s="38"/>
      <c r="N37" s="38"/>
      <c r="O37" s="38"/>
      <c r="P37" s="38"/>
      <c r="Q37" s="38"/>
      <c r="R37" s="38"/>
      <c r="S37" s="11"/>
      <c r="T37" s="1"/>
    </row>
    <row r="38" spans="1:20" ht="30.65" customHeight="1" x14ac:dyDescent="0.35">
      <c r="A38" s="55" t="str">
        <f>'S3 Maquette'!B38</f>
        <v>Sport</v>
      </c>
      <c r="B38" s="41">
        <f>'S3 Maquette'!C38</f>
        <v>0</v>
      </c>
      <c r="C38" s="40">
        <f>'S3 Maquette'!F38</f>
        <v>0</v>
      </c>
      <c r="D38" s="7"/>
      <c r="E38" s="7"/>
      <c r="F38" s="7"/>
      <c r="G38" s="38"/>
      <c r="H38" s="38"/>
      <c r="I38" s="38"/>
      <c r="J38" s="39"/>
      <c r="K38" s="39"/>
      <c r="L38" s="39"/>
      <c r="M38" s="39"/>
      <c r="N38" s="39"/>
      <c r="O38" s="39"/>
      <c r="P38" s="39"/>
      <c r="Q38" s="39"/>
      <c r="R38" s="39"/>
      <c r="S38" s="11"/>
      <c r="T38" s="1"/>
    </row>
    <row r="39" spans="1:20" ht="30.65" customHeight="1" x14ac:dyDescent="0.35">
      <c r="A39" s="55" t="str">
        <f>'S3 Maquette'!B39</f>
        <v>Engagement étudiant</v>
      </c>
      <c r="B39" s="41">
        <f>'S3 Maquette'!C39</f>
        <v>0</v>
      </c>
      <c r="C39" s="40">
        <f>'S3 Maquette'!F39</f>
        <v>0</v>
      </c>
      <c r="D39" s="7"/>
      <c r="E39" s="7"/>
      <c r="F39" s="7"/>
      <c r="G39" s="38"/>
      <c r="H39" s="38"/>
      <c r="I39" s="38"/>
      <c r="J39" s="39"/>
      <c r="K39" s="39"/>
      <c r="L39" s="39"/>
      <c r="M39" s="39"/>
      <c r="N39" s="39"/>
      <c r="O39" s="39"/>
      <c r="P39" s="39"/>
      <c r="Q39" s="39"/>
      <c r="R39" s="39"/>
      <c r="S39" s="11"/>
      <c r="T39" s="1"/>
    </row>
    <row r="40" spans="1:20" ht="30.65" customHeight="1" x14ac:dyDescent="0.35">
      <c r="A40" s="55" t="str">
        <f>'S3 Maquette'!B40</f>
        <v>Entreprenariat</v>
      </c>
      <c r="B40" s="41">
        <f>'S3 Maquette'!C40</f>
        <v>0</v>
      </c>
      <c r="C40" s="40">
        <f>'S3 Maquette'!F40</f>
        <v>0</v>
      </c>
      <c r="D40" s="7"/>
      <c r="E40" s="7"/>
      <c r="F40" s="7"/>
      <c r="G40" s="38"/>
      <c r="H40" s="38"/>
      <c r="I40" s="38"/>
      <c r="J40" s="39"/>
      <c r="K40" s="39"/>
      <c r="L40" s="39"/>
      <c r="M40" s="39"/>
      <c r="N40" s="39"/>
      <c r="O40" s="39"/>
      <c r="P40" s="39"/>
      <c r="Q40" s="39"/>
      <c r="R40" s="39"/>
      <c r="S40" s="11"/>
      <c r="T40" s="1"/>
    </row>
    <row r="41" spans="1:20" ht="30.65" customHeight="1" x14ac:dyDescent="0.35">
      <c r="A41" s="55" t="str">
        <f>'S3 Maquette'!B41</f>
        <v>Culture</v>
      </c>
      <c r="B41" s="41">
        <f>'S3 Maquette'!C41</f>
        <v>0</v>
      </c>
      <c r="C41" s="40">
        <f>'S3 Maquette'!F41</f>
        <v>0</v>
      </c>
      <c r="D41" s="7"/>
      <c r="E41" s="7"/>
      <c r="F41" s="7"/>
      <c r="G41" s="38"/>
      <c r="H41" s="38"/>
      <c r="I41" s="38"/>
      <c r="J41" s="39"/>
      <c r="K41" s="39"/>
      <c r="L41" s="39"/>
      <c r="M41" s="39"/>
      <c r="N41" s="39"/>
      <c r="O41" s="39"/>
      <c r="P41" s="39"/>
      <c r="Q41" s="39"/>
      <c r="R41" s="39"/>
      <c r="S41" s="11"/>
      <c r="T41" s="1"/>
    </row>
    <row r="42" spans="1:20" ht="30.65" customHeight="1" x14ac:dyDescent="0.35">
      <c r="A42" s="55" t="str">
        <f>'S3 Maquette'!B42</f>
        <v>Langues III</v>
      </c>
      <c r="B42" s="41">
        <f>'S3 Maquette'!C42</f>
        <v>0</v>
      </c>
      <c r="C42" s="40">
        <f>'S3 Maquette'!F42</f>
        <v>0</v>
      </c>
      <c r="D42" s="7"/>
      <c r="E42" s="7"/>
      <c r="F42" s="7"/>
      <c r="G42" s="38"/>
      <c r="H42" s="38"/>
      <c r="I42" s="38"/>
      <c r="J42" s="39"/>
      <c r="K42" s="39"/>
      <c r="L42" s="39"/>
      <c r="M42" s="39"/>
      <c r="N42" s="39"/>
      <c r="O42" s="39"/>
      <c r="P42" s="39"/>
      <c r="Q42" s="39"/>
      <c r="R42" s="39"/>
      <c r="S42" s="11"/>
      <c r="T42" s="1"/>
    </row>
    <row r="43" spans="1:20" ht="30.65" customHeight="1" x14ac:dyDescent="0.35">
      <c r="A43" s="55" t="str">
        <f>'S3 Maquette'!B43</f>
        <v>IAE Engagement vie étudiante III</v>
      </c>
      <c r="B43" s="41">
        <f>'S3 Maquette'!C43</f>
        <v>0</v>
      </c>
      <c r="C43" s="40">
        <f>'S3 Maquette'!F43</f>
        <v>0</v>
      </c>
      <c r="D43" s="7"/>
      <c r="E43" s="7"/>
      <c r="F43" s="7"/>
      <c r="G43" s="38"/>
      <c r="H43" s="38"/>
      <c r="I43" s="38"/>
      <c r="J43" s="39"/>
      <c r="K43" s="39"/>
      <c r="L43" s="39"/>
      <c r="M43" s="39"/>
      <c r="N43" s="39"/>
      <c r="O43" s="39"/>
      <c r="P43" s="39"/>
      <c r="Q43" s="39"/>
      <c r="R43" s="39"/>
      <c r="S43" s="11"/>
      <c r="T43" s="1"/>
    </row>
    <row r="44" spans="1:20" ht="30.65" customHeight="1" x14ac:dyDescent="0.35">
      <c r="A44" s="55">
        <f>'S3 Maquette'!B44</f>
        <v>0</v>
      </c>
      <c r="B44" s="41">
        <f>'S3 Maquette'!C44</f>
        <v>0</v>
      </c>
      <c r="C44" s="40">
        <f>'S3 Maquette'!F44</f>
        <v>0</v>
      </c>
      <c r="D44" s="7"/>
      <c r="E44" s="7"/>
      <c r="F44" s="7"/>
      <c r="G44" s="38"/>
      <c r="H44" s="38"/>
      <c r="I44" s="38"/>
      <c r="J44" s="39"/>
      <c r="K44" s="39"/>
      <c r="L44" s="39"/>
      <c r="M44" s="39"/>
      <c r="N44" s="39"/>
      <c r="O44" s="39"/>
      <c r="P44" s="39"/>
      <c r="Q44" s="39"/>
      <c r="R44" s="39"/>
      <c r="S44" s="11"/>
      <c r="T44" s="1"/>
    </row>
    <row r="45" spans="1:20" ht="30.65" customHeight="1" x14ac:dyDescent="0.35">
      <c r="A45" s="55">
        <f>'S3 Maquette'!B45</f>
        <v>0</v>
      </c>
      <c r="B45" s="41">
        <f>'S3 Maquette'!C45</f>
        <v>0</v>
      </c>
      <c r="C45" s="40">
        <f>'S3 Maquette'!F45</f>
        <v>0</v>
      </c>
      <c r="D45" s="7"/>
      <c r="E45" s="7"/>
      <c r="F45" s="7"/>
      <c r="G45" s="38"/>
      <c r="H45" s="38"/>
      <c r="I45" s="38"/>
      <c r="J45" s="39"/>
      <c r="K45" s="39"/>
      <c r="L45" s="39"/>
      <c r="M45" s="39"/>
      <c r="N45" s="39"/>
      <c r="O45" s="39"/>
      <c r="P45" s="39"/>
      <c r="Q45" s="39"/>
      <c r="R45" s="39"/>
      <c r="S45" s="11"/>
      <c r="T45" s="1"/>
    </row>
    <row r="46" spans="1:20" ht="30.65" customHeight="1" x14ac:dyDescent="0.35">
      <c r="A46" s="55">
        <f>'S3 Maquette'!B46</f>
        <v>0</v>
      </c>
      <c r="B46" s="41">
        <f>'S3 Maquette'!C46</f>
        <v>0</v>
      </c>
      <c r="C46" s="40">
        <f>'S3 Maquette'!F46</f>
        <v>0</v>
      </c>
      <c r="D46" s="7"/>
      <c r="E46" s="7"/>
      <c r="F46" s="7"/>
      <c r="G46" s="38"/>
      <c r="H46" s="38"/>
      <c r="I46" s="38"/>
      <c r="J46" s="39"/>
      <c r="K46" s="39"/>
      <c r="L46" s="39"/>
      <c r="M46" s="39"/>
      <c r="N46" s="39"/>
      <c r="O46" s="39"/>
      <c r="P46" s="39"/>
      <c r="Q46" s="39"/>
      <c r="R46" s="39"/>
      <c r="S46" s="11"/>
      <c r="T46" s="1"/>
    </row>
    <row r="47" spans="1:20" ht="30.65" customHeight="1" x14ac:dyDescent="0.35">
      <c r="A47" s="55">
        <f>'S3 Maquette'!B47</f>
        <v>0</v>
      </c>
      <c r="B47" s="41">
        <f>'S3 Maquette'!C47</f>
        <v>0</v>
      </c>
      <c r="C47" s="40">
        <f>'S3 Maquette'!F47</f>
        <v>0</v>
      </c>
      <c r="D47" s="7"/>
      <c r="E47" s="7"/>
      <c r="F47" s="7"/>
      <c r="G47" s="38"/>
      <c r="H47" s="38"/>
      <c r="I47" s="38"/>
      <c r="J47" s="39"/>
      <c r="K47" s="39"/>
      <c r="L47" s="39"/>
      <c r="M47" s="39"/>
      <c r="N47" s="39"/>
      <c r="O47" s="39"/>
      <c r="P47" s="39"/>
      <c r="Q47" s="39"/>
      <c r="R47" s="39"/>
      <c r="S47" s="11"/>
      <c r="T47" s="1"/>
    </row>
  </sheetData>
  <sheetProtection algorithmName="SHA-512" hashValue="03EneKJpdFbD4YX7tIca0NCb9dDsywHgkt8OWEtvS/lKYK+sX/QVFvPd18xUMhJ2Ou75D/7LBKfT4vid8shgGg==" saltValue="1U5jQX2K0UP5zPIm7odSAQ=="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48:A745">
    <cfRule type="expression" dxfId="86" priority="7">
      <formula>$C1="Parcours Pédagogique"</formula>
    </cfRule>
    <cfRule type="expression" dxfId="85" priority="8">
      <formula>$C1="BLOC"</formula>
    </cfRule>
    <cfRule type="expression" dxfId="84" priority="9">
      <formula>$C1="OPTION"</formula>
    </cfRule>
  </conditionalFormatting>
  <conditionalFormatting sqref="T18 A18:S47">
    <cfRule type="expression" dxfId="83" priority="16">
      <formula>$C18="Modification MCC"</formula>
    </cfRule>
  </conditionalFormatting>
  <conditionalFormatting sqref="B1:S9 B10:E10 J10:S11 B11:D11 B12:M12 P12 B13:H13 K13:L13 B14:G14 K14:N14 P14:S17 B15:H15 K15:M16 B16:G16 B17:M17 B48:S745">
    <cfRule type="expression" dxfId="82" priority="13">
      <formula>$D1="Modification"</formula>
    </cfRule>
    <cfRule type="expression" dxfId="81" priority="14">
      <formula>$D1="Création"</formula>
    </cfRule>
    <cfRule type="expression" dxfId="80" priority="15">
      <formula>$D1="Fermeture"</formula>
    </cfRule>
  </conditionalFormatting>
  <conditionalFormatting sqref="B1:S9 J10:S11 B12:M12 K14:N14 K15:M16 B17:M17 P14:S17 B10:E10 B11:D11 P12 B13:H13 K13:L13 B14:G14 B15:H15 B16:G16 B48:S745">
    <cfRule type="expression" dxfId="79" priority="12">
      <formula>$D1="Modification MCC"</formula>
    </cfRule>
  </conditionalFormatting>
  <conditionalFormatting sqref="J1:J745">
    <cfRule type="expression" dxfId="78" priority="4">
      <formula>$I1="NON"</formula>
    </cfRule>
  </conditionalFormatting>
  <conditionalFormatting sqref="L18:L47">
    <cfRule type="expression" dxfId="77" priority="10">
      <formula>$K18="CT (Contrôle terminal)"</formula>
    </cfRule>
    <cfRule type="expression" dxfId="76" priority="11">
      <formula>$K18="CCI (CC Intégral)"</formula>
    </cfRule>
  </conditionalFormatting>
  <conditionalFormatting sqref="M1:M745">
    <cfRule type="expression" dxfId="75" priority="6">
      <formula>$K1="CT (Contrôle terminal)"</formula>
    </cfRule>
  </conditionalFormatting>
  <conditionalFormatting sqref="N1:O745">
    <cfRule type="expression" dxfId="74" priority="3">
      <formula>$K1="CCI (CC Intégral)"</formula>
    </cfRule>
  </conditionalFormatting>
  <conditionalFormatting sqref="P19:S47">
    <cfRule type="expression" dxfId="73" priority="5">
      <formula>$H$15="Session Unique"</formula>
    </cfRule>
  </conditionalFormatting>
  <conditionalFormatting sqref="Q1:R745">
    <cfRule type="expression" dxfId="72" priority="1">
      <formula>$P1="Autres"</formula>
    </cfRule>
  </conditionalFormatting>
  <conditionalFormatting sqref="T18 S1:S745">
    <cfRule type="expression" dxfId="71" priority="2">
      <formula>$P1="CT (Contrôle terminal)"</formula>
    </cfRule>
  </conditionalFormatting>
  <conditionalFormatting sqref="T18 A18:S47">
    <cfRule type="expression" dxfId="70" priority="17">
      <formula>$C18="Modification"</formula>
    </cfRule>
    <cfRule type="expression" dxfId="69" priority="18">
      <formula>$C18="Création"</formula>
    </cfRule>
    <cfRule type="expression" dxfId="68" priority="19">
      <formula>$C18="Fermeture"</formula>
    </cfRule>
  </conditionalFormatting>
  <dataValidations count="6">
    <dataValidation type="list" allowBlank="1" showInputMessage="1" showErrorMessage="1" sqref="E19:I47" xr:uid="{B7F2C563-F38D-45A5-ABA9-1C9520C0B551}">
      <formula1>"OUI, NON"</formula1>
    </dataValidation>
    <dataValidation type="list" allowBlank="1" showInputMessage="1" showErrorMessage="1" sqref="P19:P47"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19:C47" xr:uid="{B82F9B93-1546-40E4-AC41-2E6C2C3707AC}">
      <formula1>"Modification MCC"</formula1>
    </dataValidation>
    <dataValidation type="list" allowBlank="1" showInputMessage="1" showErrorMessage="1" sqref="K19:K47" xr:uid="{B07AA8A7-33BD-4770-AA7D-08AB0828F885}">
      <formula1>List_Controle2</formula1>
    </dataValidation>
    <dataValidation type="list" allowBlank="1" showInputMessage="1" showErrorMessage="1" sqref="Q19:Q47 N19:N47" xr:uid="{AF86C670-DA4D-41EB-A944-9DFF99BF5C6A}">
      <formula1>List_Controle</formula1>
    </dataValidation>
  </dataValidations>
  <pageMargins left="0.7" right="0.7" top="0.75" bottom="0.75" header="0.3" footer="0.3"/>
  <pageSetup paperSize="9" scale="1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7f2a596-85cb-4f9c-aaab-20229e603731"/>
  </ds:schemaRefs>
</ds:datastoreItem>
</file>

<file path=customXml/itemProps3.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31</vt:i4>
      </vt:variant>
    </vt:vector>
  </HeadingPairs>
  <TitlesOfParts>
    <vt:vector size="42"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'Fiche Générale'!Print_Area</vt:lpstr>
      <vt:lpstr>'S1 Maquette'!Print_Area</vt:lpstr>
      <vt:lpstr>SPECTRUM</vt:lpstr>
      <vt:lpstr>SPECTRUM_ANTENNE</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Delphine Boiral</cp:lastModifiedBy>
  <cp:revision/>
  <dcterms:created xsi:type="dcterms:W3CDTF">2022-09-27T13:03:25Z</dcterms:created>
  <dcterms:modified xsi:type="dcterms:W3CDTF">2025-10-16T09:14:56Z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